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5300" windowHeight="15255"/>
  </bookViews>
  <sheets>
    <sheet name="MV02" sheetId="1" r:id="rId1"/>
    <sheet name="MV0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N34" i="2" l="1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O24" i="2"/>
  <c r="M24" i="2"/>
  <c r="H24" i="2"/>
  <c r="O23" i="2"/>
  <c r="H23" i="2"/>
  <c r="M23" i="2" s="1"/>
  <c r="M21" i="2" s="1"/>
  <c r="N21" i="2"/>
  <c r="O21" i="2" s="1"/>
  <c r="H21" i="2"/>
  <c r="G21" i="2"/>
  <c r="F21" i="2"/>
  <c r="F148" i="1"/>
  <c r="F134" i="1"/>
  <c r="F126" i="1"/>
  <c r="F149" i="1" s="1"/>
  <c r="F151" i="1" s="1"/>
  <c r="F103" i="1"/>
  <c r="F99" i="1"/>
  <c r="F93" i="1"/>
  <c r="F82" i="1"/>
  <c r="F78" i="1"/>
  <c r="F77" i="1"/>
  <c r="F64" i="1"/>
  <c r="F59" i="1"/>
  <c r="F54" i="1"/>
  <c r="F50" i="1"/>
  <c r="F44" i="1"/>
  <c r="F35" i="1"/>
  <c r="F33" i="1"/>
  <c r="F28" i="1"/>
  <c r="F23" i="1" s="1"/>
  <c r="F22" i="1" s="1"/>
  <c r="F150" i="1" l="1"/>
</calcChain>
</file>

<file path=xl/sharedStrings.xml><?xml version="1.0" encoding="utf-8"?>
<sst xmlns="http://schemas.openxmlformats.org/spreadsheetml/2006/main" count="329" uniqueCount="283">
  <si>
    <t>Arvo</t>
  </si>
  <si>
    <t>FINANSSIVALVONTA</t>
  </si>
  <si>
    <t xml:space="preserve">Annettu </t>
  </si>
  <si>
    <t xml:space="preserve">Korvaa </t>
  </si>
  <si>
    <t>-</t>
  </si>
  <si>
    <t xml:space="preserve">Voimassa </t>
  </si>
  <si>
    <t>Omat varat ja vakavaraisuus (CA)</t>
  </si>
  <si>
    <t>MV02</t>
  </si>
  <si>
    <t>Raportointistandardi:</t>
  </si>
  <si>
    <t>8/2016</t>
  </si>
  <si>
    <t>Tiedonantajatasot:</t>
  </si>
  <si>
    <t>257, 258, 259</t>
  </si>
  <si>
    <t>Frekvenssi:</t>
  </si>
  <si>
    <t>Vuosittain</t>
  </si>
  <si>
    <t>Vastaustarkkuus:</t>
  </si>
  <si>
    <t>1000 EUR / %-tiedot kaksi desim.</t>
  </si>
  <si>
    <t>Palautusviive:</t>
  </si>
  <si>
    <t>28.2. mennessä</t>
  </si>
  <si>
    <t>OMIEN VAROJEN MÄÄRÄ</t>
  </si>
  <si>
    <t>Rivino</t>
  </si>
  <si>
    <t>010</t>
  </si>
  <si>
    <t>Omat varat</t>
  </si>
  <si>
    <t>015</t>
  </si>
  <si>
    <t>ENSISIJAINEN PÄÄOMA (T1)</t>
  </si>
  <si>
    <t>020</t>
  </si>
  <si>
    <t>YDINPÄÄOMA (CET1)</t>
  </si>
  <si>
    <t>030</t>
  </si>
  <si>
    <t>Ydinpääomaksi (CET1) hyväksyttävät pääomainstrumentit</t>
  </si>
  <si>
    <t>040</t>
  </si>
  <si>
    <t>Maksetut pääomainstrumentit</t>
  </si>
  <si>
    <t>045</t>
  </si>
  <si>
    <t>Josta viranomaisten kriisitilanteissa merkitsemät pääomainstrumentit</t>
  </si>
  <si>
    <t>050</t>
  </si>
  <si>
    <t>Lisätietoerä: Ei-hyväksyttävät pääomainstrumentit</t>
  </si>
  <si>
    <t>060</t>
  </si>
  <si>
    <t>Ylikurssirahasto</t>
  </si>
  <si>
    <t>070</t>
  </si>
  <si>
    <t>(-) Omat ydinpääomainstrumentit</t>
  </si>
  <si>
    <t>080</t>
  </si>
  <si>
    <t>(-) Suorat ydinpääomainstrumenttien omistusosuudet</t>
  </si>
  <si>
    <t>090</t>
  </si>
  <si>
    <t>(-) Välilliset ydinpääomainstrumenttien omistusosuudet</t>
  </si>
  <si>
    <t>091</t>
  </si>
  <si>
    <t>(-) Synteettiset ydinpääomainstrumenttien omistusosuudet</t>
  </si>
  <si>
    <t>092</t>
  </si>
  <si>
    <t>(-) Tosiasialliset tai ehdolliset velvoitteet ostaa omat ydinpääomainstrumentit</t>
  </si>
  <si>
    <t>130</t>
  </si>
  <si>
    <t>Kertyneet voittovarat</t>
  </si>
  <si>
    <t>140</t>
  </si>
  <si>
    <t>Edellisvuoden kertyneet voittovarat</t>
  </si>
  <si>
    <t>150</t>
  </si>
  <si>
    <t>Hyväksyttävät voitot tai tappiot</t>
  </si>
  <si>
    <t>160</t>
  </si>
  <si>
    <t>Emoyrityksen omistajille osoitettava voitto tai tappio</t>
  </si>
  <si>
    <t>170</t>
  </si>
  <si>
    <t>(-) Ei-hyväksyttävä osuus kesken tilikauden tai tilikauden päätteeksi kertyneistä voitoista</t>
  </si>
  <si>
    <t>180</t>
  </si>
  <si>
    <t>Kertyneet muun laajan tuloksen erät</t>
  </si>
  <si>
    <t>200</t>
  </si>
  <si>
    <t>Muut rahastot</t>
  </si>
  <si>
    <t>210</t>
  </si>
  <si>
    <t>Yleisten pankkiriskien rahastot</t>
  </si>
  <si>
    <t>220</t>
  </si>
  <si>
    <t>Uusista säännöksistä määräajaksi vapautetuista ydinpääomainstrumenteista johtuvat siirtymävaiheen mukautukset</t>
  </si>
  <si>
    <t>230</t>
  </si>
  <si>
    <t>Ydinpääomaan sisällytetyt vähemmistöosuudet</t>
  </si>
  <si>
    <t>240</t>
  </si>
  <si>
    <t>Lisävähemmistöosuuksista johtuvat siirtymävaiheen mukautukset</t>
  </si>
  <si>
    <t>250</t>
  </si>
  <si>
    <t>Omiin varoihin sovellettavista suodattimista johtuvat ydinpääoman mukautukset</t>
  </si>
  <si>
    <t>260</t>
  </si>
  <si>
    <t>(-) Arvopaperistetuista omaisuuseristä johtuvat pääoman lisäykset</t>
  </si>
  <si>
    <t>270</t>
  </si>
  <si>
    <t>Rahavirtojen suojausvaraus</t>
  </si>
  <si>
    <t>280</t>
  </si>
  <si>
    <t>Käypään arvoon arvostettuihin velkoihin liittyviä omia luottoriskejä koskevista muutoksista johtuvat kumulatiiviset voitot ja tappiot</t>
  </si>
  <si>
    <t>285</t>
  </si>
  <si>
    <t>Käypään arvoon arvostetut voitot ja tappiot, jotka aiheutuvat johdannaisvelkoihin liittyvästä laitoksen omasta luottoriskistä</t>
  </si>
  <si>
    <t>290</t>
  </si>
  <si>
    <t>(-) Varovaista arvostamista koskevista vaatimuksista johtuvat arvonoikaisut</t>
  </si>
  <si>
    <t>300</t>
  </si>
  <si>
    <t>(-) Liikearvo</t>
  </si>
  <si>
    <t>310</t>
  </si>
  <si>
    <t>(-) Aineettomiin hyödykkeisiin laskettava liikearvo</t>
  </si>
  <si>
    <t>320</t>
  </si>
  <si>
    <t>(-) Huomattavien sijoitusten arvostukseen sisältyvä liikearvo</t>
  </si>
  <si>
    <t>330</t>
  </si>
  <si>
    <t>Liikearvoon liittyvät laskennalliset verovelat</t>
  </si>
  <si>
    <t>340</t>
  </si>
  <si>
    <t>(-) Muut aineettomat hyödykkeet</t>
  </si>
  <si>
    <t>350</t>
  </si>
  <si>
    <t>(-) Muut aineettomat hyödykkeet ennen laskennallisten verovelkojen vähentämistä</t>
  </si>
  <si>
    <t>360</t>
  </si>
  <si>
    <t>Muihin aineettomiin hyödykkeisiin liittyvät laskennalliset verovelat</t>
  </si>
  <si>
    <t>370</t>
  </si>
  <si>
    <t>(-) Tulevista veronalaisista voitoista riippuvat laskennalliset verosaamiset, jotka eivät synny väliaikaisten erojen seurauksena ja joista on vähennetty niihin liittyvät verovelat</t>
  </si>
  <si>
    <t>380</t>
  </si>
  <si>
    <t>(-) Odotettuihin tappioihin käytettäviin luottoriskin oikaisuihin liittyvä alijäämä (IRB)</t>
  </si>
  <si>
    <t>390</t>
  </si>
  <si>
    <t>(-) Etuuspohjaisen eläkerahaston varat</t>
  </si>
  <si>
    <t>400</t>
  </si>
  <si>
    <t>410</t>
  </si>
  <si>
    <t>Etuuspohjaisen eläkerahaston varoihin liittyvät laskennalliset verovelat</t>
  </si>
  <si>
    <t>420</t>
  </si>
  <si>
    <t>Etuuspohjaisen eläkerahaston varat, joita laitos voi käyttää rajoituksettomasti</t>
  </si>
  <si>
    <t>430</t>
  </si>
  <si>
    <t>(-) Ydinpääoman keskinäiset ristiinomistukset</t>
  </si>
  <si>
    <t>440</t>
  </si>
  <si>
    <t>(-) Erät, jotka on vähennettävä ensisijaisen lisäpääoman eristä ja jotka ylittävät laitoksen ensisijaisen lisäpääoman (ks. 1.2.10)</t>
  </si>
  <si>
    <t>450</t>
  </si>
  <si>
    <t>(-) Finanssialan ulkopuoliset huomattavat omistusosuudet, joihin voidaan vaihtoehtoisesti soveltaa 1 250 prosentin riskipainoa</t>
  </si>
  <si>
    <t>460</t>
  </si>
  <si>
    <t>(-) Arvopaperistamispositiot, joihin voidaan vaihtoehtoisesti soveltaa 1 250 prosentin riskipainoa</t>
  </si>
  <si>
    <t>470</t>
  </si>
  <si>
    <t>(-) Vaillinaiset siirrot, joihin voidaan vaihtoehtoisesti soveltaa 1 250 prosentin riskipainoa</t>
  </si>
  <si>
    <t>471</t>
  </si>
  <si>
    <t>(-) Positiot korissa, jolle laitos ei voi määrittää riskipainoa IRB-menetelmällä ja joihin voidaan vaihtoehtoisesti soveltaa 1 250 prosentin riskipainoa</t>
  </si>
  <si>
    <t>472</t>
  </si>
  <si>
    <t>(-) Oman pääoman ehtoiset sijoitukset sisäisen mallin menetelmää käyttäen, joihin voidaan vaihtoehtoisesti soveltaa 1 250 prosentin riskipainoa</t>
  </si>
  <si>
    <t>480</t>
  </si>
  <si>
    <t>(-) Finanssialan yhteisöjen ydinpääoman instrumentit, kun laitoksella ei ole merkittävää sijoitusta näissä yhteisöissä</t>
  </si>
  <si>
    <t>490</t>
  </si>
  <si>
    <t>(-) Vähennyskelpoiset tulevista veronalaisista voitoista riippuvat ja väliaikaisten erojen seurauksena syntyvät laskennalliset verosaamiset</t>
  </si>
  <si>
    <t>500</t>
  </si>
  <si>
    <t>(-) Finanssialan yhteisöjen ydinpääoman instrumentit, kun laitoksella on merkittävä sijoitus näissä yhteisöissä</t>
  </si>
  <si>
    <t>510</t>
  </si>
  <si>
    <t>(-) 17,65 prosentin kynnysarvon ylittävä määrä</t>
  </si>
  <si>
    <t>520</t>
  </si>
  <si>
    <t>Muut ydinpääomaa koskevat siirtymävaiheen mukautukset</t>
  </si>
  <si>
    <t>524</t>
  </si>
  <si>
    <t>(-) Vakavaraisuusasetuksen 3 artiklan nojalla tehtävät ydinpääoman lisävähennykset</t>
  </si>
  <si>
    <t>529</t>
  </si>
  <si>
    <t>Muut ydinpääoman osatekijät tai vähennykset</t>
  </si>
  <si>
    <t>530</t>
  </si>
  <si>
    <t>ENSISIJAINEN LISÄPÄÄOMA</t>
  </si>
  <si>
    <t>540</t>
  </si>
  <si>
    <t>Ensisijaiseksi lisäpääomaksi hyväksyttävät pääomainstrumentit</t>
  </si>
  <si>
    <t>550</t>
  </si>
  <si>
    <t>560</t>
  </si>
  <si>
    <t>570</t>
  </si>
  <si>
    <t>580</t>
  </si>
  <si>
    <t>(-) Omat ensisijaisen lisäpääoman instrumentit</t>
  </si>
  <si>
    <t>590</t>
  </si>
  <si>
    <t>(-) Suorat ensisijaisen lisäpääoman instrumenttien omistusosuudet</t>
  </si>
  <si>
    <t>620</t>
  </si>
  <si>
    <t>(-) Välilliset ensisijaisen lisäpääoman instrumenttien omistusosuudet</t>
  </si>
  <si>
    <t>621</t>
  </si>
  <si>
    <t>(-) Synteettiset ensisijaisen lisäpääoman instrumenttien omistusosuudet</t>
  </si>
  <si>
    <t>622</t>
  </si>
  <si>
    <t>(-) Tosiasialliset tai ehdolliset velvoitteet ostaa omat ensisijaisen lisäpääoman instrumentit</t>
  </si>
  <si>
    <t>660</t>
  </si>
  <si>
    <t>Uusista säännöksistä määräajaksi vapautetuista ensisijaisen lisäpääoman instrumenteista johtuvat siirtymävaiheen mukautukset</t>
  </si>
  <si>
    <t>670</t>
  </si>
  <si>
    <t>Ensisijaiseen lisäpääomaan sisällytetyt tytäryhtiöiden liikkeeseen laskemat instrumentit</t>
  </si>
  <si>
    <t>680</t>
  </si>
  <si>
    <t>Ensisijaiseen lisäpääomaan sisällytetyistä tytäryhtiöiden liikkeeseen laskemista instrumenteista johtuvat siirtymävaiheen mukautukset</t>
  </si>
  <si>
    <t>690</t>
  </si>
  <si>
    <t>(-) Ensisijaisen lisäpääoman keskinäiset ristiinomistukset</t>
  </si>
  <si>
    <t>700</t>
  </si>
  <si>
    <t>(-) Finanssialan yhteisöjen ensisijaisen lisäpääoman instrumentit, kun laitoksella ei ole merkittävää sijoitusta näissä yhteisöissä</t>
  </si>
  <si>
    <t>710</t>
  </si>
  <si>
    <t>(-) Finanssialan yhteisöjen ensisijaisen lisäpääoman instrumentit, kun laitoksella on merkittävä sijoitus näissä yhteisöissä</t>
  </si>
  <si>
    <t>720</t>
  </si>
  <si>
    <t>(-) Erät, jotka on vähennettävä toissijaisen pääoman eristä ja jotka ylittävät laitoksen toissijaisen pääoman</t>
  </si>
  <si>
    <t>730</t>
  </si>
  <si>
    <t>Muut ensisijaista lisäpääomaa koskevat siirtymävaiheen mukautukset</t>
  </si>
  <si>
    <t>740</t>
  </si>
  <si>
    <t>Erät, jotka on vähennettävä ensisijaisen lisäpääoman eristä ja jotka ylittävät laitoksen ensisijaisen lisäpääoman (vähennetään ydinpääomasta)</t>
  </si>
  <si>
    <t>744</t>
  </si>
  <si>
    <t>(-) Vakavaraisuusasetuksen 3 artiklan nojalla tehtävät ensisijaisen lisäpääoman lisävähennykset</t>
  </si>
  <si>
    <t>748</t>
  </si>
  <si>
    <t>Muut ensisijaisen lisäpääoman osatekijät tai vähennykset</t>
  </si>
  <si>
    <t>750</t>
  </si>
  <si>
    <t>TOISSIJAINEN PÄÄOMA</t>
  </si>
  <si>
    <t>760</t>
  </si>
  <si>
    <t>Toissijaiseksi pääomaksi hyväksyttävät pääomainstrumentit ja etuoikeudeltaan huonommat lainat</t>
  </si>
  <si>
    <t>770</t>
  </si>
  <si>
    <t>Maksetut pääomainstrumentit ja etuoikeudeltaan huonommat lainat</t>
  </si>
  <si>
    <t>780</t>
  </si>
  <si>
    <t>Lisätietoerä: Ei-hyväksyttävät pääomainstrumentit ja etuoikeudeltaan huonommat lainat</t>
  </si>
  <si>
    <t>790</t>
  </si>
  <si>
    <t>800</t>
  </si>
  <si>
    <t>(-) Omat toissijaisen pääoman instrumentit</t>
  </si>
  <si>
    <t>810</t>
  </si>
  <si>
    <t>(-) Suorat toissijaisen pääoman instrumenttien omistusosuudet</t>
  </si>
  <si>
    <t>840</t>
  </si>
  <si>
    <t>(-) Välilliset toissijaisen pääoman instrumenttien omistusosuudet</t>
  </si>
  <si>
    <t>841</t>
  </si>
  <si>
    <t>(-) Synteettiset toissijaisen pääoman instrumenttien omistusosuudet</t>
  </si>
  <si>
    <t>842</t>
  </si>
  <si>
    <t>(-) Tosiasialliset tai ehdolliset velvoitteet ostaa omat toissijaisen pääoman instrumentit</t>
  </si>
  <si>
    <t>880</t>
  </si>
  <si>
    <t>Uusista säännöksistä määräajaksi vapautetuista toissijaisen pääoman instrumenteista ja etuoikeudeltaan huonommista lainoista johtuvat siirtymävaiheen mukautukset</t>
  </si>
  <si>
    <t>890</t>
  </si>
  <si>
    <t>Toissijaiseen pääomaan sisällytetyt tytäryhtiöiden liikkeeseen laskemat instrumentit</t>
  </si>
  <si>
    <t>900</t>
  </si>
  <si>
    <t>Toissijaiseen pääomaan sisällytetyistä tytäryhtiöiden liikkeeseen laskemista instrumenteista johtuvat siirtymävaiheen mukautukset</t>
  </si>
  <si>
    <t>910</t>
  </si>
  <si>
    <t>Varaukset, jotka ylittävät hyväksyttävät odotetut tappiot (IRB-menetelmä)</t>
  </si>
  <si>
    <t>920</t>
  </si>
  <si>
    <t>Yleiset luottoriskioikaisut (standardimenetelmä)</t>
  </si>
  <si>
    <t>930</t>
  </si>
  <si>
    <t>(-) Toissijaisen pääoman keskinäiset ristiinomistukset</t>
  </si>
  <si>
    <t>940</t>
  </si>
  <si>
    <t>(-) Finanssialan yhteisöjen toissijaisen pääoman (T2) instrumentit, kun laitoksella ei ole merkittävää sijoitusta näissä yhteisöissä</t>
  </si>
  <si>
    <t>950</t>
  </si>
  <si>
    <t>(-) Finanssialan yhteisöjen toissijaisen pääoman (T2) instrumentit, kun laitoksella on merkittävä sijoitus näissä yhteisöissä</t>
  </si>
  <si>
    <t>960</t>
  </si>
  <si>
    <t>Muut toissijaista pääomaa koskevat siirtymävaiheen mukautukset</t>
  </si>
  <si>
    <t>970</t>
  </si>
  <si>
    <t>Erät, jotka on vähennettävä toissijaisen pääoman eristä ja jotka ylittävät laitoksen toissijaisen pääoman (vähennetään ensisijaisesta lisäpääomasta)</t>
  </si>
  <si>
    <t>974</t>
  </si>
  <si>
    <t>(-) Vakavaraisuusasetuksen 3 artiklan nojalla tehtävät toissijaisen pääoman lisävähennykset</t>
  </si>
  <si>
    <t>978</t>
  </si>
  <si>
    <t>Muut toissijaisen pääoman osatekijät tai vähennykset</t>
  </si>
  <si>
    <t>Lisätiedot:</t>
  </si>
  <si>
    <t>1010</t>
  </si>
  <si>
    <t>Debentuurilainat (brutto)</t>
  </si>
  <si>
    <t>1020</t>
  </si>
  <si>
    <t>Omien varojen ehdoton vähimmäismäärä</t>
  </si>
  <si>
    <t>OMIEN VAROJEN VAADE</t>
  </si>
  <si>
    <t>1030</t>
  </si>
  <si>
    <t>MAKSUTAPAHTUMASIDONNAINEN MENETELMÄ YHTEENSÄ</t>
  </si>
  <si>
    <t>1040</t>
  </si>
  <si>
    <t>4,0 prosenttia toteutettujen maksutapahtumien määrästä viiteen miljoonaan euroon asti</t>
  </si>
  <si>
    <t>1050</t>
  </si>
  <si>
    <t>2,5 prosenttia siitä toteutettujen maksutapahtumien määrästä, joka ylittää viisi miljoonaa euroa</t>
  </si>
  <si>
    <t>1060</t>
  </si>
  <si>
    <t>1 prosentti siitä toteutettujen maksutapahtumien määrästä, joka ylittää 10 miljoonaa euroa</t>
  </si>
  <si>
    <t>1070</t>
  </si>
  <si>
    <t>0,5 prosenttia siitä toteutettujen maksutapahtumien määrästä, joka ylittää 100 miljoonaa euroa</t>
  </si>
  <si>
    <t>1080</t>
  </si>
  <si>
    <t>0,25 prosenttia siitä toteutettujen maksutapahtumien määrästä, joka ylittää 250 miljoonaa euroa</t>
  </si>
  <si>
    <t>1090</t>
  </si>
  <si>
    <t>Porrastuskerroin (0.5 / 0.8 / 1.0)</t>
  </si>
  <si>
    <t>1100</t>
  </si>
  <si>
    <t>SUMMAMENETELMÄ (TUOTOT) YHTEENSÄ</t>
  </si>
  <si>
    <t>1110</t>
  </si>
  <si>
    <t>10 prosenttia summan määrästä 2,5 miljoonaan euroon asti</t>
  </si>
  <si>
    <t>1120</t>
  </si>
  <si>
    <t>8 prosenttia summan määrästä, joka ylittää 2,5 miljoonaa euroa</t>
  </si>
  <si>
    <t>1130</t>
  </si>
  <si>
    <t>6 prosenttia summan määrästä, joka ylittää viisi miljoonaa euroa</t>
  </si>
  <si>
    <t>1140</t>
  </si>
  <si>
    <t>3 prosenttia summan määrästä, joka ylittää 25 miljoonaa euroa</t>
  </si>
  <si>
    <t>1150</t>
  </si>
  <si>
    <t>1,5 prosenttia summan määrästä, joka ylittää 50 miljoona euroa</t>
  </si>
  <si>
    <t>1160</t>
  </si>
  <si>
    <t>1170</t>
  </si>
  <si>
    <t>KULUSIDONNAINEN MENETELMÄ YHTEENSÄ</t>
  </si>
  <si>
    <t>1180</t>
  </si>
  <si>
    <t>LIIKKEESEEN LASKETUSTA SÄHKÖISESTÄ RAHASTA AIHEUTUVA VAADE</t>
  </si>
  <si>
    <t>1190</t>
  </si>
  <si>
    <t>LUOTTORISKISTÄ AIHEUTUVA OMIEN VAROJEN VAADE</t>
  </si>
  <si>
    <t>1200</t>
  </si>
  <si>
    <t xml:space="preserve">Omat varat yhteensä </t>
  </si>
  <si>
    <t>1210</t>
  </si>
  <si>
    <t>Omien varojen vaade yhteensä</t>
  </si>
  <si>
    <t>1220</t>
  </si>
  <si>
    <t>Omien varojen ylijäämä / alijäämä</t>
  </si>
  <si>
    <t>1230</t>
  </si>
  <si>
    <t>Vakavaraisuuden suhdeluku (omien varojen määrä / omien varojen vaade)</t>
  </si>
  <si>
    <t/>
  </si>
  <si>
    <t>MV03</t>
  </si>
  <si>
    <t>Määräykset ja ohjeet:</t>
  </si>
  <si>
    <t>LUOTTORISKIN RAPORTOINTI</t>
  </si>
  <si>
    <t>Sopimuksen mukainen vastuu</t>
  </si>
  <si>
    <t>(-) Arvonalentumiset</t>
  </si>
  <si>
    <t>Nettovastuu</t>
  </si>
  <si>
    <t>Vastuun määrä luottovasta-arvokerrointen mukaan jaoteltuna</t>
  </si>
  <si>
    <t>Vastuuarvo</t>
  </si>
  <si>
    <t>Riskipainotetut erät</t>
  </si>
  <si>
    <t>Omien varojen vaatimus</t>
  </si>
  <si>
    <t>100</t>
  </si>
  <si>
    <t>VASTUUT YHTEENSÄ</t>
  </si>
  <si>
    <t>VASTUIDEN JAKO VASTUULAJEITTAIN:</t>
  </si>
  <si>
    <t>Taseen erät</t>
  </si>
  <si>
    <t>Taseen ulkopuoliset erät</t>
  </si>
  <si>
    <t>VASTUIDEN JAKO RISKIPAINOITTAIN:</t>
  </si>
  <si>
    <t>110</t>
  </si>
  <si>
    <t>120</t>
  </si>
  <si>
    <t>Muut riskipainot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</si>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</sst>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mk&quot;;\-#,##0\ &quot;mk&quot;"/>
    <numFmt numFmtId="165" formatCode="General_)"/>
    <numFmt numFmtId="166" formatCode="#,##0.0"/>
    <numFmt numFmtId="167" formatCode="&quot;&quot;;&quot;&quot;;&quot;&quot;;&quot;&quot;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28"/>
      <color rgb="FF000000"/>
      <name val="Arial"/>
      <family val="2"/>
    </font>
    <font>
      <b/>
      <sz val="2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00000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3882"/>
      </right>
      <top/>
      <bottom style="thin">
        <color indexed="64"/>
      </bottom>
      <diagonal/>
    </border>
    <border>
      <left style="thin">
        <color rgb="FF003882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4" fillId="0" borderId="0"/>
    <xf numFmtId="0" fontId="15" fillId="2" borderId="4">
      <alignment vertical="top" wrapText="1"/>
    </xf>
    <xf numFmtId="0" fontId="15" fillId="2" borderId="4">
      <alignment horizontal="left" vertical="top" wrapText="1" indent="1"/>
    </xf>
    <xf numFmtId="0" fontId="18" fillId="2" borderId="4">
      <alignment horizontal="left" vertical="top" wrapText="1" indent="2"/>
    </xf>
    <xf numFmtId="0" fontId="18" fillId="2" borderId="4">
      <alignment horizontal="left" vertical="top" wrapText="1" indent="3"/>
    </xf>
    <xf numFmtId="0" fontId="19" fillId="2" borderId="4">
      <alignment horizontal="left" vertical="top" wrapText="1" indent="4"/>
    </xf>
    <xf numFmtId="0" fontId="19" fillId="2" borderId="4">
      <alignment horizontal="left" vertical="top" wrapText="1" indent="5"/>
    </xf>
    <xf numFmtId="0" fontId="22" fillId="0" borderId="0"/>
    <xf numFmtId="0" fontId="1" fillId="0" borderId="0"/>
  </cellStyleXfs>
  <cellXfs count="118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Protection="1"/>
    <xf numFmtId="0" fontId="3" fillId="0" borderId="0" xfId="1" applyFont="1" applyFill="1" applyBorder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4" fontId="8" fillId="0" borderId="0" xfId="1" applyNumberFormat="1" applyFont="1" applyFill="1" applyAlignment="1" applyProtection="1">
      <alignment vertical="center"/>
    </xf>
    <xf numFmtId="0" fontId="6" fillId="0" borderId="0" xfId="0" applyFont="1"/>
    <xf numFmtId="0" fontId="8" fillId="0" borderId="0" xfId="1" applyFont="1" applyFill="1" applyAlignment="1" applyProtection="1"/>
    <xf numFmtId="0" fontId="13" fillId="0" borderId="1" xfId="0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16" fillId="2" borderId="4" xfId="3" quotePrefix="1" applyFont="1" applyAlignment="1">
      <alignment vertical="top" wrapText="1"/>
    </xf>
    <xf numFmtId="0" fontId="17" fillId="2" borderId="5" xfId="0" applyFont="1" applyFill="1" applyBorder="1" applyProtection="1">
      <protection locked="0"/>
    </xf>
    <xf numFmtId="0" fontId="16" fillId="2" borderId="4" xfId="4" quotePrefix="1" applyFont="1" applyAlignment="1">
      <alignment horizontal="left" vertical="top" wrapText="1" indent="1"/>
    </xf>
    <xf numFmtId="0" fontId="14" fillId="2" borderId="4" xfId="5" quotePrefix="1" applyFont="1" applyAlignment="1">
      <alignment horizontal="left" vertical="top" wrapText="1" indent="2"/>
    </xf>
    <xf numFmtId="3" fontId="6" fillId="3" borderId="1" xfId="0" applyNumberFormat="1" applyFont="1" applyFill="1" applyBorder="1" applyAlignment="1" applyProtection="1">
      <alignment horizontal="right" vertical="center" wrapText="1"/>
    </xf>
    <xf numFmtId="0" fontId="14" fillId="2" borderId="4" xfId="6" quotePrefix="1" applyFont="1">
      <alignment horizontal="left" vertical="top" wrapText="1" indent="3"/>
    </xf>
    <xf numFmtId="0" fontId="20" fillId="2" borderId="4" xfId="7" quotePrefix="1" applyFont="1">
      <alignment horizontal="left" vertical="top" wrapText="1" indent="4"/>
    </xf>
    <xf numFmtId="0" fontId="20" fillId="2" borderId="4" xfId="8" quotePrefix="1" applyFont="1">
      <alignment horizontal="left" vertical="top" wrapText="1" indent="5"/>
    </xf>
    <xf numFmtId="0" fontId="16" fillId="2" borderId="4" xfId="4" quotePrefix="1" applyFont="1" applyAlignment="1">
      <alignment horizontal="left" vertical="center" wrapText="1" indent="1"/>
    </xf>
    <xf numFmtId="0" fontId="14" fillId="2" borderId="4" xfId="5" quotePrefix="1" applyFont="1">
      <alignment horizontal="left" vertical="top" wrapText="1" indent="2"/>
    </xf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16" fillId="2" borderId="4" xfId="4" quotePrefix="1" applyFont="1">
      <alignment horizontal="left" vertical="top" wrapText="1" indent="1"/>
    </xf>
    <xf numFmtId="0" fontId="14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3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/>
    </xf>
    <xf numFmtId="49" fontId="14" fillId="2" borderId="1" xfId="9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 applyProtection="1">
      <alignment horizontal="right" vertical="center" wrapText="1"/>
    </xf>
    <xf numFmtId="49" fontId="14" fillId="2" borderId="6" xfId="9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9" fontId="14" fillId="2" borderId="7" xfId="0" applyNumberFormat="1" applyFont="1" applyFill="1" applyBorder="1" applyAlignment="1">
      <alignment horizontal="left" vertical="center" wrapText="1"/>
    </xf>
    <xf numFmtId="49" fontId="14" fillId="2" borderId="3" xfId="9" applyNumberFormat="1" applyFont="1" applyFill="1" applyBorder="1" applyAlignment="1">
      <alignment horizontal="center" vertical="center"/>
    </xf>
    <xf numFmtId="0" fontId="13" fillId="0" borderId="1" xfId="9" applyFont="1" applyBorder="1" applyAlignment="1">
      <alignment horizontal="left" vertical="center"/>
    </xf>
    <xf numFmtId="166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2" borderId="0" xfId="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3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1" applyNumberFormat="1" applyFont="1" applyFill="1" applyBorder="1" applyProtection="1"/>
    <xf numFmtId="0" fontId="6" fillId="0" borderId="0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/>
    </xf>
    <xf numFmtId="0" fontId="3" fillId="3" borderId="1" xfId="1" applyFont="1" applyFill="1" applyBorder="1" applyProtection="1"/>
    <xf numFmtId="2" fontId="3" fillId="3" borderId="1" xfId="1" applyNumberFormat="1" applyFont="1" applyFill="1" applyBorder="1" applyProtection="1"/>
    <xf numFmtId="0" fontId="6" fillId="0" borderId="0" xfId="9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center" vertical="center"/>
    </xf>
    <xf numFmtId="0" fontId="6" fillId="5" borderId="0" xfId="0" applyFont="1" applyFill="1" applyProtection="1"/>
    <xf numFmtId="3" fontId="21" fillId="0" borderId="0" xfId="0" applyNumberFormat="1" applyFont="1" applyFill="1" applyBorder="1" applyAlignment="1" applyProtection="1">
      <alignment horizontal="right" vertical="center"/>
    </xf>
    <xf numFmtId="0" fontId="3" fillId="0" borderId="0" xfId="10" applyFont="1" applyFill="1" applyAlignment="1" applyProtection="1">
      <alignment vertical="center"/>
    </xf>
    <xf numFmtId="0" fontId="3" fillId="0" borderId="0" xfId="10" applyFont="1" applyFill="1" applyProtection="1"/>
    <xf numFmtId="0" fontId="3" fillId="0" borderId="0" xfId="10" applyFont="1" applyFill="1" applyBorder="1" applyProtection="1"/>
    <xf numFmtId="0" fontId="6" fillId="0" borderId="0" xfId="10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right" vertical="center"/>
    </xf>
    <xf numFmtId="14" fontId="3" fillId="0" borderId="1" xfId="10" quotePrefix="1" applyNumberFormat="1" applyFont="1" applyFill="1" applyBorder="1" applyAlignment="1" applyProtection="1">
      <alignment horizontal="center" vertical="center"/>
    </xf>
    <xf numFmtId="0" fontId="3" fillId="0" borderId="1" xfId="10" applyFont="1" applyFill="1" applyBorder="1" applyAlignment="1" applyProtection="1">
      <alignment horizontal="center" vertical="center"/>
    </xf>
    <xf numFmtId="0" fontId="8" fillId="0" borderId="0" xfId="10" applyFont="1" applyFill="1" applyAlignment="1" applyProtection="1">
      <alignment vertical="center"/>
    </xf>
    <xf numFmtId="14" fontId="3" fillId="0" borderId="1" xfId="10" applyNumberFormat="1" applyFont="1" applyFill="1" applyBorder="1" applyAlignment="1" applyProtection="1">
      <alignment horizontal="center" vertical="center"/>
    </xf>
    <xf numFmtId="0" fontId="9" fillId="0" borderId="0" xfId="10" applyFont="1" applyFill="1" applyAlignment="1" applyProtection="1">
      <alignment vertical="center"/>
    </xf>
    <xf numFmtId="0" fontId="10" fillId="0" borderId="0" xfId="10" applyFont="1" applyFill="1" applyAlignment="1" applyProtection="1">
      <alignment vertical="center"/>
    </xf>
    <xf numFmtId="0" fontId="3" fillId="0" borderId="0" xfId="10" quotePrefix="1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left" vertical="center"/>
    </xf>
    <xf numFmtId="0" fontId="8" fillId="0" borderId="0" xfId="10" applyFont="1" applyFill="1" applyBorder="1" applyAlignment="1" applyProtection="1">
      <alignment horizontal="center" vertical="center"/>
    </xf>
    <xf numFmtId="4" fontId="8" fillId="0" borderId="0" xfId="10" applyNumberFormat="1" applyFont="1" applyFill="1" applyAlignment="1" applyProtection="1">
      <alignment vertical="center"/>
    </xf>
    <xf numFmtId="0" fontId="3" fillId="0" borderId="0" xfId="10" applyFont="1" applyFill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10" applyFont="1" applyFill="1" applyAlignment="1" applyProtection="1"/>
    <xf numFmtId="9" fontId="6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9" quotePrefix="1" applyNumberFormat="1" applyFont="1" applyFill="1" applyBorder="1" applyAlignment="1">
      <alignment horizontal="center" vertical="center"/>
    </xf>
    <xf numFmtId="49" fontId="3" fillId="0" borderId="0" xfId="10" applyNumberFormat="1" applyFont="1" applyFill="1" applyAlignment="1" applyProtection="1">
      <alignment vertical="center"/>
    </xf>
    <xf numFmtId="0" fontId="13" fillId="0" borderId="10" xfId="0" applyFont="1" applyFill="1" applyBorder="1" applyAlignment="1">
      <alignment horizontal="left" wrapText="1"/>
    </xf>
    <xf numFmtId="0" fontId="17" fillId="6" borderId="0" xfId="0" applyFont="1" applyFill="1" applyBorder="1"/>
    <xf numFmtId="0" fontId="17" fillId="6" borderId="10" xfId="0" applyFont="1" applyFill="1" applyBorder="1"/>
    <xf numFmtId="49" fontId="3" fillId="0" borderId="0" xfId="10" applyNumberFormat="1" applyFont="1" applyFill="1" applyBorder="1" applyAlignment="1" applyProtection="1">
      <alignment horizontal="center" vertical="center"/>
    </xf>
    <xf numFmtId="0" fontId="3" fillId="0" borderId="0" xfId="10" applyFont="1" applyFill="1" applyBorder="1" applyAlignment="1" applyProtection="1">
      <alignment vertical="center"/>
    </xf>
    <xf numFmtId="167" fontId="21" fillId="0" borderId="0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left" vertical="center"/>
    </xf>
    <xf numFmtId="3" fontId="13" fillId="2" borderId="11" xfId="0" applyNumberFormat="1" applyFont="1" applyFill="1" applyBorder="1" applyAlignment="1" applyProtection="1">
      <alignment horizontal="left" wrapText="1"/>
      <protection locked="0"/>
    </xf>
    <xf numFmtId="0" fontId="17" fillId="6" borderId="12" xfId="0" applyFont="1" applyFill="1" applyBorder="1"/>
    <xf numFmtId="9" fontId="6" fillId="0" borderId="8" xfId="0" applyNumberFormat="1" applyFont="1" applyBorder="1" applyAlignment="1">
      <alignment horizontal="left" indent="2"/>
    </xf>
    <xf numFmtId="0" fontId="17" fillId="6" borderId="7" xfId="0" applyFont="1" applyFill="1" applyBorder="1"/>
    <xf numFmtId="0" fontId="17" fillId="6" borderId="13" xfId="0" applyFont="1" applyFill="1" applyBorder="1"/>
    <xf numFmtId="0" fontId="6" fillId="0" borderId="8" xfId="0" applyFont="1" applyFill="1" applyBorder="1" applyAlignment="1">
      <alignment horizontal="left" vertical="center" wrapText="1" indent="2"/>
    </xf>
    <xf numFmtId="0" fontId="17" fillId="6" borderId="14" xfId="0" applyFont="1" applyFill="1" applyBorder="1"/>
    <xf numFmtId="0" fontId="11" fillId="2" borderId="2" xfId="0" applyFont="1" applyFill="1" applyBorder="1" applyAlignment="1" applyProtection="1">
      <alignment horizontal="center" vertical="center"/>
    </xf>
    <xf numFmtId="0" fontId="12" fillId="0" borderId="3" xfId="0" applyFont="1" applyBorder="1" applyAlignment="1">
      <alignment vertical="center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3" fillId="7" borderId="8" xfId="10" applyFont="1" applyFill="1" applyBorder="1" applyAlignment="1" applyProtection="1">
      <alignment horizontal="left" vertical="center" wrapText="1" indent="2"/>
    </xf>
    <xf numFmtId="0" fontId="3" fillId="7" borderId="9" xfId="10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8" fillId="0" borderId="0" xfId="10" applyNumberFormat="1" applyFont="1" applyFill="1" applyAlignment="1" applyProtection="1">
      <alignment horizontal="left" vertical="center" wrapText="1"/>
    </xf>
    <xf numFmtId="0" fontId="8" fillId="0" borderId="8" xfId="10" applyFont="1" applyFill="1" applyBorder="1" applyAlignment="1" applyProtection="1">
      <alignment horizontal="center" vertical="center" wrapText="1"/>
    </xf>
    <xf numFmtId="0" fontId="8" fillId="0" borderId="9" xfId="10" applyFont="1" applyFill="1" applyBorder="1" applyAlignment="1" applyProtection="1">
      <alignment horizontal="center" vertical="center" wrapText="1"/>
    </xf>
    <xf numFmtId="0" fontId="8" fillId="0" borderId="10" xfId="10" applyFont="1" applyFill="1" applyBorder="1" applyAlignment="1" applyProtection="1">
      <alignment horizontal="center" vertical="center" wrapText="1"/>
    </xf>
  </cellXfs>
  <cellStyles count="11">
    <cellStyle name="DPMRowTab1" xfId="3"/>
    <cellStyle name="DPMRowTab2" xfId="4"/>
    <cellStyle name="DPMRowTab3" xfId="5"/>
    <cellStyle name="DPMRowTab4" xfId="6"/>
    <cellStyle name="DPMRowTab5" xfId="7"/>
    <cellStyle name="DPMRowTab6" xfId="8"/>
    <cellStyle name="Normaali_A_L1_s 3" xfId="2"/>
    <cellStyle name="Normal" xfId="0" builtinId="0"/>
    <cellStyle name="Normal 2" xfId="1"/>
    <cellStyle name="Normal 2 2" xfId="10"/>
    <cellStyle name="Normal_Corep_taulukot_kaikki_1_1_0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P175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1" width="11.140625" style="1" customWidth="1"/>
    <col min="2" max="4" width="3.28515625" style="1" customWidth="1"/>
    <col min="5" max="5" width="114.42578125" style="1" customWidth="1"/>
    <col min="6" max="6" width="14.85546875" style="1" customWidth="1"/>
    <col min="7" max="7" width="9.140625" style="3"/>
    <col min="8" max="16384" width="9.140625" style="2"/>
  </cols>
  <sheetData>
    <row r="1" spans="1:16" customFormat="1" ht="50.1" customHeight="1" x14ac:dyDescent="0.2">
      <c r="A1" s="108" t="s">
        <v>282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6" customFormat="1" ht="15.95" customHeight="1" x14ac:dyDescent="0.2"/>
    <row r="3" spans="1:16" ht="15.95" customHeight="1" x14ac:dyDescent="0.2"/>
    <row r="4" spans="1:16" ht="15.95" customHeight="1" x14ac:dyDescent="0.2">
      <c r="A4" s="4" t="s">
        <v>1</v>
      </c>
      <c r="B4" s="5"/>
      <c r="C4" s="5"/>
      <c r="D4" s="6"/>
      <c r="E4" s="7" t="s">
        <v>2</v>
      </c>
      <c r="F4" s="8">
        <v>42696</v>
      </c>
    </row>
    <row r="5" spans="1:16" ht="15.95" customHeight="1" x14ac:dyDescent="0.2">
      <c r="A5" s="9" t="s">
        <v>262</v>
      </c>
      <c r="B5" s="5"/>
      <c r="C5" s="5"/>
      <c r="D5" s="10"/>
      <c r="E5" s="7" t="s">
        <v>3</v>
      </c>
      <c r="F5" s="11" t="s">
        <v>4</v>
      </c>
    </row>
    <row r="6" spans="1:16" ht="15.95" customHeight="1" x14ac:dyDescent="0.2">
      <c r="A6" s="12"/>
      <c r="E6" s="7" t="s">
        <v>5</v>
      </c>
      <c r="F6" s="13">
        <v>42736</v>
      </c>
    </row>
    <row r="7" spans="1:16" ht="15.95" customHeight="1" x14ac:dyDescent="0.2">
      <c r="A7" s="14"/>
      <c r="F7" s="2"/>
    </row>
    <row r="8" spans="1:16" ht="15.95" customHeight="1" x14ac:dyDescent="0.2">
      <c r="A8" s="15" t="s">
        <v>6</v>
      </c>
      <c r="B8" s="12"/>
      <c r="F8" s="2"/>
    </row>
    <row r="9" spans="1:16" ht="15.95" customHeight="1" x14ac:dyDescent="0.2">
      <c r="A9" s="2"/>
      <c r="B9" s="2"/>
      <c r="F9" s="104" t="s">
        <v>7</v>
      </c>
    </row>
    <row r="10" spans="1:16" ht="15.95" customHeight="1" x14ac:dyDescent="0.2">
      <c r="A10" s="12" t="s">
        <v>8</v>
      </c>
      <c r="B10" s="12"/>
      <c r="E10" s="16" t="s">
        <v>9</v>
      </c>
      <c r="F10" s="105"/>
    </row>
    <row r="11" spans="1:16" ht="29.45" customHeight="1" x14ac:dyDescent="0.2">
      <c r="A11" s="106" t="s">
        <v>10</v>
      </c>
      <c r="B11" s="106"/>
      <c r="C11" s="106"/>
      <c r="D11" s="106"/>
      <c r="E11" s="17" t="s">
        <v>11</v>
      </c>
      <c r="F11" s="18"/>
    </row>
    <row r="12" spans="1:16" ht="15.95" customHeight="1" x14ac:dyDescent="0.2">
      <c r="A12" s="19" t="s">
        <v>12</v>
      </c>
      <c r="B12" s="19"/>
      <c r="E12" s="17" t="s">
        <v>13</v>
      </c>
      <c r="F12" s="18"/>
    </row>
    <row r="13" spans="1:16" ht="15.95" customHeight="1" x14ac:dyDescent="0.2">
      <c r="A13" s="19" t="s">
        <v>14</v>
      </c>
      <c r="B13" s="19"/>
      <c r="E13" s="1" t="s">
        <v>15</v>
      </c>
      <c r="F13" s="2"/>
    </row>
    <row r="14" spans="1:16" ht="15.95" customHeight="1" x14ac:dyDescent="0.2">
      <c r="A14" s="19" t="s">
        <v>16</v>
      </c>
      <c r="B14" s="19"/>
      <c r="E14" s="20" t="s">
        <v>17</v>
      </c>
    </row>
    <row r="15" spans="1:16" ht="15.95" customHeight="1" x14ac:dyDescent="0.2">
      <c r="A15" s="12"/>
      <c r="B15" s="12"/>
    </row>
    <row r="16" spans="1:16" ht="15.95" customHeight="1" x14ac:dyDescent="0.2"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6" ht="15.95" customHeight="1" x14ac:dyDescent="0.2">
      <c r="A17" s="12" t="s">
        <v>7</v>
      </c>
      <c r="B17" s="12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6" ht="15.95" customHeight="1" x14ac:dyDescent="0.2">
      <c r="E18" s="21" t="s">
        <v>18</v>
      </c>
      <c r="F18" s="22" t="s">
        <v>0</v>
      </c>
    </row>
    <row r="19" spans="1:16" ht="15.95" customHeight="1" x14ac:dyDescent="0.2">
      <c r="A19" s="1" t="s">
        <v>19</v>
      </c>
      <c r="F19" s="23" t="s">
        <v>20</v>
      </c>
    </row>
    <row r="20" spans="1:16" ht="15" customHeight="1" x14ac:dyDescent="0.2">
      <c r="A20" s="24" t="s">
        <v>20</v>
      </c>
      <c r="E20" s="25" t="s">
        <v>21</v>
      </c>
      <c r="F20" s="26"/>
      <c r="G20" s="2"/>
    </row>
    <row r="21" spans="1:16" ht="15" customHeight="1" x14ac:dyDescent="0.2">
      <c r="A21" s="24" t="s">
        <v>22</v>
      </c>
      <c r="E21" s="27" t="s">
        <v>23</v>
      </c>
      <c r="F21" s="26"/>
      <c r="G21" s="2"/>
    </row>
    <row r="22" spans="1:16" ht="15" customHeight="1" x14ac:dyDescent="0.2">
      <c r="A22" s="24" t="s">
        <v>24</v>
      </c>
      <c r="E22" s="28" t="s">
        <v>25</v>
      </c>
      <c r="F22" s="29">
        <f>F23+F33+SUM(F38:F44)+F50+F54+F57+F58+F59+SUM(F63:F76)</f>
        <v>0</v>
      </c>
      <c r="G22" s="2"/>
    </row>
    <row r="23" spans="1:16" ht="15" customHeight="1" x14ac:dyDescent="0.2">
      <c r="A23" s="24" t="s">
        <v>26</v>
      </c>
      <c r="E23" s="30" t="s">
        <v>27</v>
      </c>
      <c r="F23" s="29">
        <f>F24+F27+F28+F32</f>
        <v>0</v>
      </c>
      <c r="G23" s="2"/>
    </row>
    <row r="24" spans="1:16" ht="15" customHeight="1" x14ac:dyDescent="0.2">
      <c r="A24" s="24" t="s">
        <v>28</v>
      </c>
      <c r="E24" s="31" t="s">
        <v>29</v>
      </c>
      <c r="F24" s="26"/>
      <c r="G24" s="2"/>
    </row>
    <row r="25" spans="1:16" ht="15" customHeight="1" x14ac:dyDescent="0.2">
      <c r="A25" s="24" t="s">
        <v>30</v>
      </c>
      <c r="E25" s="32" t="s">
        <v>31</v>
      </c>
      <c r="F25" s="26"/>
      <c r="G25" s="2"/>
    </row>
    <row r="26" spans="1:16" ht="15" customHeight="1" x14ac:dyDescent="0.2">
      <c r="A26" s="24" t="s">
        <v>32</v>
      </c>
      <c r="E26" s="31" t="s">
        <v>33</v>
      </c>
      <c r="F26" s="26"/>
      <c r="G26" s="2"/>
    </row>
    <row r="27" spans="1:16" ht="15" customHeight="1" x14ac:dyDescent="0.2">
      <c r="A27" s="24" t="s">
        <v>34</v>
      </c>
      <c r="E27" s="31" t="s">
        <v>35</v>
      </c>
      <c r="F27" s="26"/>
      <c r="G27" s="2"/>
    </row>
    <row r="28" spans="1:16" ht="15" customHeight="1" x14ac:dyDescent="0.2">
      <c r="A28" s="24" t="s">
        <v>36</v>
      </c>
      <c r="E28" s="31" t="s">
        <v>37</v>
      </c>
      <c r="F28" s="29">
        <f>F29+F30+F31</f>
        <v>0</v>
      </c>
      <c r="G28" s="2"/>
    </row>
    <row r="29" spans="1:16" ht="15" customHeight="1" x14ac:dyDescent="0.2">
      <c r="A29" s="24" t="s">
        <v>38</v>
      </c>
      <c r="E29" s="32" t="s">
        <v>39</v>
      </c>
      <c r="F29" s="26"/>
      <c r="G29" s="2"/>
    </row>
    <row r="30" spans="1:16" ht="15" customHeight="1" x14ac:dyDescent="0.2">
      <c r="A30" s="24" t="s">
        <v>40</v>
      </c>
      <c r="E30" s="32" t="s">
        <v>41</v>
      </c>
      <c r="F30" s="26"/>
      <c r="G30" s="2"/>
    </row>
    <row r="31" spans="1:16" ht="15" customHeight="1" x14ac:dyDescent="0.2">
      <c r="A31" s="24" t="s">
        <v>42</v>
      </c>
      <c r="E31" s="32" t="s">
        <v>43</v>
      </c>
      <c r="F31" s="26"/>
      <c r="G31" s="2"/>
    </row>
    <row r="32" spans="1:16" ht="15" customHeight="1" x14ac:dyDescent="0.2">
      <c r="A32" s="24" t="s">
        <v>44</v>
      </c>
      <c r="E32" s="31" t="s">
        <v>45</v>
      </c>
      <c r="F32" s="26"/>
      <c r="G32" s="2"/>
    </row>
    <row r="33" spans="1:7" ht="15" customHeight="1" x14ac:dyDescent="0.2">
      <c r="A33" s="24" t="s">
        <v>46</v>
      </c>
      <c r="E33" s="30" t="s">
        <v>47</v>
      </c>
      <c r="F33" s="29">
        <f>SUM(F34:F35)</f>
        <v>0</v>
      </c>
      <c r="G33" s="2"/>
    </row>
    <row r="34" spans="1:7" ht="15" customHeight="1" x14ac:dyDescent="0.2">
      <c r="A34" s="24" t="s">
        <v>48</v>
      </c>
      <c r="E34" s="31" t="s">
        <v>49</v>
      </c>
      <c r="F34" s="26"/>
      <c r="G34" s="2"/>
    </row>
    <row r="35" spans="1:7" ht="15" customHeight="1" x14ac:dyDescent="0.2">
      <c r="A35" s="24" t="s">
        <v>50</v>
      </c>
      <c r="E35" s="31" t="s">
        <v>51</v>
      </c>
      <c r="F35" s="29">
        <f>SUM(F36:F37)</f>
        <v>0</v>
      </c>
      <c r="G35" s="2"/>
    </row>
    <row r="36" spans="1:7" ht="15" customHeight="1" x14ac:dyDescent="0.2">
      <c r="A36" s="24" t="s">
        <v>52</v>
      </c>
      <c r="E36" s="32" t="s">
        <v>53</v>
      </c>
      <c r="F36" s="26"/>
      <c r="G36" s="2"/>
    </row>
    <row r="37" spans="1:7" ht="15" customHeight="1" x14ac:dyDescent="0.2">
      <c r="A37" s="24" t="s">
        <v>54</v>
      </c>
      <c r="E37" s="32" t="s">
        <v>55</v>
      </c>
      <c r="F37" s="26"/>
      <c r="G37" s="2"/>
    </row>
    <row r="38" spans="1:7" ht="15" customHeight="1" x14ac:dyDescent="0.2">
      <c r="A38" s="24" t="s">
        <v>56</v>
      </c>
      <c r="E38" s="30" t="s">
        <v>57</v>
      </c>
      <c r="F38" s="26"/>
      <c r="G38" s="2"/>
    </row>
    <row r="39" spans="1:7" ht="15" customHeight="1" x14ac:dyDescent="0.2">
      <c r="A39" s="24" t="s">
        <v>58</v>
      </c>
      <c r="E39" s="30" t="s">
        <v>59</v>
      </c>
      <c r="F39" s="26"/>
      <c r="G39" s="2"/>
    </row>
    <row r="40" spans="1:7" ht="15" customHeight="1" x14ac:dyDescent="0.2">
      <c r="A40" s="24" t="s">
        <v>60</v>
      </c>
      <c r="E40" s="30" t="s">
        <v>61</v>
      </c>
      <c r="F40" s="26"/>
      <c r="G40" s="2"/>
    </row>
    <row r="41" spans="1:7" ht="15" customHeight="1" x14ac:dyDescent="0.2">
      <c r="A41" s="24" t="s">
        <v>62</v>
      </c>
      <c r="E41" s="30" t="s">
        <v>63</v>
      </c>
      <c r="F41" s="26"/>
      <c r="G41" s="2"/>
    </row>
    <row r="42" spans="1:7" ht="15" customHeight="1" x14ac:dyDescent="0.2">
      <c r="A42" s="24" t="s">
        <v>64</v>
      </c>
      <c r="E42" s="30" t="s">
        <v>65</v>
      </c>
      <c r="F42" s="26"/>
      <c r="G42" s="2"/>
    </row>
    <row r="43" spans="1:7" ht="15" customHeight="1" x14ac:dyDescent="0.2">
      <c r="A43" s="24" t="s">
        <v>66</v>
      </c>
      <c r="E43" s="30" t="s">
        <v>67</v>
      </c>
      <c r="F43" s="26"/>
      <c r="G43" s="2"/>
    </row>
    <row r="44" spans="1:7" ht="15" customHeight="1" x14ac:dyDescent="0.2">
      <c r="A44" s="24" t="s">
        <v>68</v>
      </c>
      <c r="E44" s="30" t="s">
        <v>69</v>
      </c>
      <c r="F44" s="29">
        <f>SUM(F45:F49)</f>
        <v>0</v>
      </c>
      <c r="G44" s="2"/>
    </row>
    <row r="45" spans="1:7" ht="15" customHeight="1" x14ac:dyDescent="0.2">
      <c r="A45" s="24" t="s">
        <v>70</v>
      </c>
      <c r="E45" s="31" t="s">
        <v>71</v>
      </c>
      <c r="F45" s="26"/>
      <c r="G45" s="2"/>
    </row>
    <row r="46" spans="1:7" ht="15" customHeight="1" x14ac:dyDescent="0.2">
      <c r="A46" s="24" t="s">
        <v>72</v>
      </c>
      <c r="E46" s="31" t="s">
        <v>73</v>
      </c>
      <c r="F46" s="26"/>
      <c r="G46" s="2"/>
    </row>
    <row r="47" spans="1:7" ht="15" customHeight="1" x14ac:dyDescent="0.2">
      <c r="A47" s="24" t="s">
        <v>74</v>
      </c>
      <c r="E47" s="31" t="s">
        <v>75</v>
      </c>
      <c r="F47" s="26"/>
      <c r="G47" s="2"/>
    </row>
    <row r="48" spans="1:7" ht="15" customHeight="1" x14ac:dyDescent="0.2">
      <c r="A48" s="24" t="s">
        <v>76</v>
      </c>
      <c r="E48" s="31" t="s">
        <v>77</v>
      </c>
      <c r="F48" s="26"/>
      <c r="G48" s="2"/>
    </row>
    <row r="49" spans="1:7" ht="15" customHeight="1" x14ac:dyDescent="0.2">
      <c r="A49" s="24" t="s">
        <v>78</v>
      </c>
      <c r="E49" s="31" t="s">
        <v>79</v>
      </c>
      <c r="F49" s="26"/>
      <c r="G49" s="2"/>
    </row>
    <row r="50" spans="1:7" ht="15" customHeight="1" x14ac:dyDescent="0.2">
      <c r="A50" s="24" t="s">
        <v>80</v>
      </c>
      <c r="E50" s="30" t="s">
        <v>81</v>
      </c>
      <c r="F50" s="29">
        <f>SUM(F51:F53)</f>
        <v>0</v>
      </c>
      <c r="G50" s="2"/>
    </row>
    <row r="51" spans="1:7" ht="15" customHeight="1" x14ac:dyDescent="0.2">
      <c r="A51" s="24" t="s">
        <v>82</v>
      </c>
      <c r="E51" s="31" t="s">
        <v>83</v>
      </c>
      <c r="F51" s="26"/>
      <c r="G51" s="2"/>
    </row>
    <row r="52" spans="1:7" ht="15" customHeight="1" x14ac:dyDescent="0.2">
      <c r="A52" s="24" t="s">
        <v>84</v>
      </c>
      <c r="E52" s="31" t="s">
        <v>85</v>
      </c>
      <c r="F52" s="26"/>
      <c r="G52" s="2"/>
    </row>
    <row r="53" spans="1:7" ht="15" customHeight="1" x14ac:dyDescent="0.2">
      <c r="A53" s="24" t="s">
        <v>86</v>
      </c>
      <c r="E53" s="31" t="s">
        <v>87</v>
      </c>
      <c r="F53" s="26"/>
      <c r="G53" s="2"/>
    </row>
    <row r="54" spans="1:7" ht="15" customHeight="1" x14ac:dyDescent="0.2">
      <c r="A54" s="24" t="s">
        <v>88</v>
      </c>
      <c r="E54" s="30" t="s">
        <v>89</v>
      </c>
      <c r="F54" s="29">
        <f>SUM(F55:F56)</f>
        <v>0</v>
      </c>
      <c r="G54" s="2"/>
    </row>
    <row r="55" spans="1:7" ht="15" customHeight="1" x14ac:dyDescent="0.2">
      <c r="A55" s="24" t="s">
        <v>90</v>
      </c>
      <c r="E55" s="31" t="s">
        <v>91</v>
      </c>
      <c r="F55" s="26"/>
      <c r="G55" s="2"/>
    </row>
    <row r="56" spans="1:7" ht="15" customHeight="1" x14ac:dyDescent="0.2">
      <c r="A56" s="24" t="s">
        <v>92</v>
      </c>
      <c r="E56" s="31" t="s">
        <v>93</v>
      </c>
      <c r="F56" s="26"/>
      <c r="G56" s="2"/>
    </row>
    <row r="57" spans="1:7" ht="29.25" customHeight="1" x14ac:dyDescent="0.2">
      <c r="A57" s="24" t="s">
        <v>94</v>
      </c>
      <c r="E57" s="30" t="s">
        <v>95</v>
      </c>
      <c r="F57" s="26"/>
      <c r="G57" s="2"/>
    </row>
    <row r="58" spans="1:7" ht="15" customHeight="1" x14ac:dyDescent="0.2">
      <c r="A58" s="24" t="s">
        <v>96</v>
      </c>
      <c r="E58" s="30" t="s">
        <v>97</v>
      </c>
      <c r="F58" s="26"/>
      <c r="G58" s="2"/>
    </row>
    <row r="59" spans="1:7" ht="15" customHeight="1" x14ac:dyDescent="0.2">
      <c r="A59" s="24" t="s">
        <v>98</v>
      </c>
      <c r="E59" s="30" t="s">
        <v>99</v>
      </c>
      <c r="F59" s="29">
        <f>SUM(F60:F62)</f>
        <v>0</v>
      </c>
      <c r="G59" s="2"/>
    </row>
    <row r="60" spans="1:7" ht="15" customHeight="1" x14ac:dyDescent="0.2">
      <c r="A60" s="24" t="s">
        <v>100</v>
      </c>
      <c r="E60" s="31" t="s">
        <v>99</v>
      </c>
      <c r="F60" s="26"/>
      <c r="G60" s="2"/>
    </row>
    <row r="61" spans="1:7" ht="15" customHeight="1" x14ac:dyDescent="0.2">
      <c r="A61" s="24" t="s">
        <v>101</v>
      </c>
      <c r="E61" s="31" t="s">
        <v>102</v>
      </c>
      <c r="F61" s="26"/>
      <c r="G61" s="2"/>
    </row>
    <row r="62" spans="1:7" ht="15" customHeight="1" x14ac:dyDescent="0.2">
      <c r="A62" s="24" t="s">
        <v>103</v>
      </c>
      <c r="E62" s="31" t="s">
        <v>104</v>
      </c>
      <c r="F62" s="26"/>
      <c r="G62" s="2"/>
    </row>
    <row r="63" spans="1:7" ht="15" customHeight="1" x14ac:dyDescent="0.2">
      <c r="A63" s="24" t="s">
        <v>105</v>
      </c>
      <c r="E63" s="30" t="s">
        <v>106</v>
      </c>
      <c r="F63" s="26"/>
      <c r="G63" s="2"/>
    </row>
    <row r="64" spans="1:7" ht="15" customHeight="1" x14ac:dyDescent="0.2">
      <c r="A64" s="24" t="s">
        <v>107</v>
      </c>
      <c r="E64" s="30" t="s">
        <v>108</v>
      </c>
      <c r="F64" s="29">
        <f>-F95</f>
        <v>0</v>
      </c>
      <c r="G64" s="2"/>
    </row>
    <row r="65" spans="1:7" ht="15" customHeight="1" x14ac:dyDescent="0.2">
      <c r="A65" s="24" t="s">
        <v>109</v>
      </c>
      <c r="E65" s="30" t="s">
        <v>110</v>
      </c>
      <c r="F65" s="26"/>
      <c r="G65" s="2"/>
    </row>
    <row r="66" spans="1:7" ht="15" customHeight="1" x14ac:dyDescent="0.2">
      <c r="A66" s="24" t="s">
        <v>111</v>
      </c>
      <c r="E66" s="30" t="s">
        <v>112</v>
      </c>
      <c r="F66" s="26"/>
      <c r="G66" s="2"/>
    </row>
    <row r="67" spans="1:7" ht="15" customHeight="1" x14ac:dyDescent="0.2">
      <c r="A67" s="24" t="s">
        <v>113</v>
      </c>
      <c r="E67" s="30" t="s">
        <v>114</v>
      </c>
      <c r="F67" s="26"/>
      <c r="G67" s="2"/>
    </row>
    <row r="68" spans="1:7" ht="27" customHeight="1" x14ac:dyDescent="0.2">
      <c r="A68" s="24" t="s">
        <v>115</v>
      </c>
      <c r="E68" s="30" t="s">
        <v>116</v>
      </c>
      <c r="F68" s="26"/>
      <c r="G68" s="2"/>
    </row>
    <row r="69" spans="1:7" ht="28.5" customHeight="1" x14ac:dyDescent="0.2">
      <c r="A69" s="24" t="s">
        <v>117</v>
      </c>
      <c r="E69" s="30" t="s">
        <v>118</v>
      </c>
      <c r="F69" s="26"/>
      <c r="G69" s="2"/>
    </row>
    <row r="70" spans="1:7" ht="15" customHeight="1" x14ac:dyDescent="0.2">
      <c r="A70" s="24" t="s">
        <v>119</v>
      </c>
      <c r="E70" s="30" t="s">
        <v>120</v>
      </c>
      <c r="F70" s="26"/>
      <c r="G70" s="2"/>
    </row>
    <row r="71" spans="1:7" ht="15" customHeight="1" x14ac:dyDescent="0.2">
      <c r="A71" s="24" t="s">
        <v>121</v>
      </c>
      <c r="E71" s="30" t="s">
        <v>122</v>
      </c>
      <c r="F71" s="26"/>
      <c r="G71" s="2"/>
    </row>
    <row r="72" spans="1:7" ht="15" customHeight="1" x14ac:dyDescent="0.2">
      <c r="A72" s="24" t="s">
        <v>123</v>
      </c>
      <c r="E72" s="30" t="s">
        <v>124</v>
      </c>
      <c r="F72" s="26"/>
      <c r="G72" s="2"/>
    </row>
    <row r="73" spans="1:7" ht="15" customHeight="1" x14ac:dyDescent="0.2">
      <c r="A73" s="24" t="s">
        <v>125</v>
      </c>
      <c r="E73" s="30" t="s">
        <v>126</v>
      </c>
      <c r="F73" s="26"/>
      <c r="G73" s="2"/>
    </row>
    <row r="74" spans="1:7" ht="15" customHeight="1" x14ac:dyDescent="0.2">
      <c r="A74" s="24" t="s">
        <v>127</v>
      </c>
      <c r="E74" s="30" t="s">
        <v>128</v>
      </c>
      <c r="F74" s="26"/>
      <c r="G74" s="2"/>
    </row>
    <row r="75" spans="1:7" ht="15" customHeight="1" x14ac:dyDescent="0.2">
      <c r="A75" s="24" t="s">
        <v>129</v>
      </c>
      <c r="E75" s="30" t="s">
        <v>130</v>
      </c>
      <c r="F75" s="26"/>
      <c r="G75" s="2"/>
    </row>
    <row r="76" spans="1:7" ht="15" customHeight="1" x14ac:dyDescent="0.2">
      <c r="A76" s="24" t="s">
        <v>131</v>
      </c>
      <c r="E76" s="30" t="s">
        <v>132</v>
      </c>
      <c r="F76" s="26"/>
      <c r="G76" s="2"/>
    </row>
    <row r="77" spans="1:7" ht="15" customHeight="1" x14ac:dyDescent="0.2">
      <c r="A77" s="24" t="s">
        <v>133</v>
      </c>
      <c r="E77" s="33" t="s">
        <v>134</v>
      </c>
      <c r="F77" s="29">
        <f>F78+SUM(F87:F97)</f>
        <v>0</v>
      </c>
      <c r="G77" s="2"/>
    </row>
    <row r="78" spans="1:7" ht="15" customHeight="1" x14ac:dyDescent="0.2">
      <c r="A78" s="24" t="s">
        <v>135</v>
      </c>
      <c r="E78" s="34" t="s">
        <v>136</v>
      </c>
      <c r="F78" s="29">
        <f>F79+F81+F82+F86</f>
        <v>0</v>
      </c>
      <c r="G78" s="2"/>
    </row>
    <row r="79" spans="1:7" ht="15" customHeight="1" x14ac:dyDescent="0.2">
      <c r="A79" s="24" t="s">
        <v>137</v>
      </c>
      <c r="E79" s="30" t="s">
        <v>29</v>
      </c>
      <c r="F79" s="26"/>
      <c r="G79" s="2"/>
    </row>
    <row r="80" spans="1:7" ht="15" customHeight="1" x14ac:dyDescent="0.2">
      <c r="A80" s="24" t="s">
        <v>138</v>
      </c>
      <c r="E80" s="30" t="s">
        <v>33</v>
      </c>
      <c r="F80" s="26"/>
      <c r="G80" s="2"/>
    </row>
    <row r="81" spans="1:7" ht="15" customHeight="1" x14ac:dyDescent="0.2">
      <c r="A81" s="24" t="s">
        <v>139</v>
      </c>
      <c r="E81" s="30" t="s">
        <v>35</v>
      </c>
      <c r="F81" s="26"/>
      <c r="G81" s="2"/>
    </row>
    <row r="82" spans="1:7" ht="15" customHeight="1" x14ac:dyDescent="0.2">
      <c r="A82" s="24" t="s">
        <v>140</v>
      </c>
      <c r="E82" s="30" t="s">
        <v>141</v>
      </c>
      <c r="F82" s="29">
        <f>SUM(F83:F85)</f>
        <v>0</v>
      </c>
      <c r="G82" s="2"/>
    </row>
    <row r="83" spans="1:7" ht="15" customHeight="1" x14ac:dyDescent="0.2">
      <c r="A83" s="24" t="s">
        <v>142</v>
      </c>
      <c r="E83" s="31" t="s">
        <v>143</v>
      </c>
      <c r="F83" s="26"/>
      <c r="G83" s="2"/>
    </row>
    <row r="84" spans="1:7" ht="15" customHeight="1" x14ac:dyDescent="0.2">
      <c r="A84" s="24" t="s">
        <v>144</v>
      </c>
      <c r="E84" s="31" t="s">
        <v>145</v>
      </c>
      <c r="F84" s="26"/>
      <c r="G84" s="2"/>
    </row>
    <row r="85" spans="1:7" ht="15" customHeight="1" x14ac:dyDescent="0.2">
      <c r="A85" s="24" t="s">
        <v>146</v>
      </c>
      <c r="E85" s="31" t="s">
        <v>147</v>
      </c>
      <c r="F85" s="26"/>
      <c r="G85" s="2"/>
    </row>
    <row r="86" spans="1:7" ht="15" customHeight="1" x14ac:dyDescent="0.2">
      <c r="A86" s="24" t="s">
        <v>148</v>
      </c>
      <c r="E86" s="30" t="s">
        <v>149</v>
      </c>
      <c r="F86" s="26"/>
      <c r="G86" s="2"/>
    </row>
    <row r="87" spans="1:7" ht="15" customHeight="1" x14ac:dyDescent="0.2">
      <c r="A87" s="24" t="s">
        <v>150</v>
      </c>
      <c r="E87" s="34" t="s">
        <v>151</v>
      </c>
      <c r="F87" s="26"/>
      <c r="G87" s="2"/>
    </row>
    <row r="88" spans="1:7" ht="15" customHeight="1" x14ac:dyDescent="0.2">
      <c r="A88" s="24" t="s">
        <v>152</v>
      </c>
      <c r="E88" s="34" t="s">
        <v>153</v>
      </c>
      <c r="F88" s="26"/>
      <c r="G88" s="2"/>
    </row>
    <row r="89" spans="1:7" ht="15" customHeight="1" x14ac:dyDescent="0.2">
      <c r="A89" s="24" t="s">
        <v>154</v>
      </c>
      <c r="E89" s="34" t="s">
        <v>155</v>
      </c>
      <c r="F89" s="26"/>
      <c r="G89" s="2"/>
    </row>
    <row r="90" spans="1:7" ht="15" customHeight="1" x14ac:dyDescent="0.2">
      <c r="A90" s="24" t="s">
        <v>156</v>
      </c>
      <c r="E90" s="34" t="s">
        <v>157</v>
      </c>
      <c r="F90" s="26"/>
      <c r="G90" s="2"/>
    </row>
    <row r="91" spans="1:7" ht="15" customHeight="1" x14ac:dyDescent="0.2">
      <c r="A91" s="24" t="s">
        <v>158</v>
      </c>
      <c r="E91" s="34" t="s">
        <v>159</v>
      </c>
      <c r="F91" s="26"/>
      <c r="G91" s="2"/>
    </row>
    <row r="92" spans="1:7" ht="15" customHeight="1" x14ac:dyDescent="0.2">
      <c r="A92" s="24" t="s">
        <v>160</v>
      </c>
      <c r="E92" s="34" t="s">
        <v>161</v>
      </c>
      <c r="F92" s="26"/>
      <c r="G92" s="2"/>
    </row>
    <row r="93" spans="1:7" ht="15" customHeight="1" x14ac:dyDescent="0.2">
      <c r="A93" s="24" t="s">
        <v>162</v>
      </c>
      <c r="E93" s="34" t="s">
        <v>163</v>
      </c>
      <c r="F93" s="35">
        <f>-F117</f>
        <v>0</v>
      </c>
      <c r="G93" s="2"/>
    </row>
    <row r="94" spans="1:7" ht="15" customHeight="1" x14ac:dyDescent="0.2">
      <c r="A94" s="24" t="s">
        <v>164</v>
      </c>
      <c r="E94" s="34" t="s">
        <v>165</v>
      </c>
      <c r="F94" s="26"/>
      <c r="G94" s="2"/>
    </row>
    <row r="95" spans="1:7" ht="15" customHeight="1" x14ac:dyDescent="0.2">
      <c r="A95" s="24" t="s">
        <v>166</v>
      </c>
      <c r="E95" s="34" t="s">
        <v>167</v>
      </c>
      <c r="F95" s="26"/>
      <c r="G95" s="2"/>
    </row>
    <row r="96" spans="1:7" ht="15" customHeight="1" x14ac:dyDescent="0.2">
      <c r="A96" s="24" t="s">
        <v>168</v>
      </c>
      <c r="E96" s="34" t="s">
        <v>169</v>
      </c>
      <c r="F96" s="26"/>
      <c r="G96" s="2"/>
    </row>
    <row r="97" spans="1:7" ht="15" customHeight="1" x14ac:dyDescent="0.2">
      <c r="A97" s="24" t="s">
        <v>170</v>
      </c>
      <c r="E97" s="34" t="s">
        <v>171</v>
      </c>
      <c r="F97" s="26"/>
      <c r="G97" s="2"/>
    </row>
    <row r="98" spans="1:7" ht="15" customHeight="1" x14ac:dyDescent="0.2">
      <c r="A98" s="24" t="s">
        <v>172</v>
      </c>
      <c r="E98" s="36" t="s">
        <v>173</v>
      </c>
      <c r="F98" s="26"/>
      <c r="G98" s="2"/>
    </row>
    <row r="99" spans="1:7" ht="15" customHeight="1" x14ac:dyDescent="0.2">
      <c r="A99" s="24" t="s">
        <v>174</v>
      </c>
      <c r="E99" s="34" t="s">
        <v>175</v>
      </c>
      <c r="F99" s="29">
        <f>F100+F102+F103+F107</f>
        <v>0</v>
      </c>
      <c r="G99" s="2"/>
    </row>
    <row r="100" spans="1:7" ht="15" customHeight="1" x14ac:dyDescent="0.2">
      <c r="A100" s="24" t="s">
        <v>176</v>
      </c>
      <c r="E100" s="30" t="s">
        <v>177</v>
      </c>
      <c r="F100" s="26"/>
      <c r="G100" s="2"/>
    </row>
    <row r="101" spans="1:7" ht="15" customHeight="1" x14ac:dyDescent="0.2">
      <c r="A101" s="24" t="s">
        <v>178</v>
      </c>
      <c r="E101" s="30" t="s">
        <v>179</v>
      </c>
      <c r="F101" s="26"/>
      <c r="G101" s="2"/>
    </row>
    <row r="102" spans="1:7" ht="15" customHeight="1" x14ac:dyDescent="0.2">
      <c r="A102" s="24" t="s">
        <v>180</v>
      </c>
      <c r="E102" s="30" t="s">
        <v>35</v>
      </c>
      <c r="F102" s="26"/>
      <c r="G102" s="2"/>
    </row>
    <row r="103" spans="1:7" ht="15" customHeight="1" x14ac:dyDescent="0.2">
      <c r="A103" s="24" t="s">
        <v>181</v>
      </c>
      <c r="E103" s="30" t="s">
        <v>182</v>
      </c>
      <c r="F103" s="29">
        <f>SUM(F104:F106)</f>
        <v>0</v>
      </c>
      <c r="G103" s="2"/>
    </row>
    <row r="104" spans="1:7" ht="15" customHeight="1" x14ac:dyDescent="0.2">
      <c r="A104" s="24" t="s">
        <v>183</v>
      </c>
      <c r="E104" s="31" t="s">
        <v>184</v>
      </c>
      <c r="F104" s="26"/>
      <c r="G104" s="2"/>
    </row>
    <row r="105" spans="1:7" ht="15" customHeight="1" x14ac:dyDescent="0.2">
      <c r="A105" s="24" t="s">
        <v>185</v>
      </c>
      <c r="E105" s="31" t="s">
        <v>186</v>
      </c>
      <c r="F105" s="26"/>
      <c r="G105" s="2"/>
    </row>
    <row r="106" spans="1:7" ht="15" customHeight="1" x14ac:dyDescent="0.2">
      <c r="A106" s="24" t="s">
        <v>187</v>
      </c>
      <c r="E106" s="31" t="s">
        <v>188</v>
      </c>
      <c r="F106" s="26"/>
      <c r="G106" s="2"/>
    </row>
    <row r="107" spans="1:7" ht="15" customHeight="1" x14ac:dyDescent="0.2">
      <c r="A107" s="24" t="s">
        <v>189</v>
      </c>
      <c r="E107" s="30" t="s">
        <v>190</v>
      </c>
      <c r="F107" s="26"/>
      <c r="G107" s="2"/>
    </row>
    <row r="108" spans="1:7" ht="28.5" customHeight="1" x14ac:dyDescent="0.2">
      <c r="A108" s="24" t="s">
        <v>191</v>
      </c>
      <c r="E108" s="34" t="s">
        <v>192</v>
      </c>
      <c r="F108" s="26"/>
      <c r="G108" s="2"/>
    </row>
    <row r="109" spans="1:7" ht="15" customHeight="1" x14ac:dyDescent="0.2">
      <c r="A109" s="24" t="s">
        <v>193</v>
      </c>
      <c r="E109" s="34" t="s">
        <v>194</v>
      </c>
      <c r="F109" s="26"/>
      <c r="G109" s="2"/>
    </row>
    <row r="110" spans="1:7" ht="15" customHeight="1" x14ac:dyDescent="0.2">
      <c r="A110" s="24" t="s">
        <v>195</v>
      </c>
      <c r="E110" s="34" t="s">
        <v>196</v>
      </c>
      <c r="F110" s="26"/>
      <c r="G110" s="2"/>
    </row>
    <row r="111" spans="1:7" ht="15" customHeight="1" x14ac:dyDescent="0.2">
      <c r="A111" s="24" t="s">
        <v>197</v>
      </c>
      <c r="E111" s="34" t="s">
        <v>198</v>
      </c>
      <c r="F111" s="26"/>
      <c r="G111" s="2"/>
    </row>
    <row r="112" spans="1:7" ht="15" customHeight="1" x14ac:dyDescent="0.2">
      <c r="A112" s="24" t="s">
        <v>199</v>
      </c>
      <c r="E112" s="34" t="s">
        <v>200</v>
      </c>
      <c r="F112" s="26"/>
      <c r="G112" s="2"/>
    </row>
    <row r="113" spans="1:7" ht="15" customHeight="1" x14ac:dyDescent="0.2">
      <c r="A113" s="24" t="s">
        <v>201</v>
      </c>
      <c r="E113" s="34" t="s">
        <v>202</v>
      </c>
      <c r="F113" s="26"/>
      <c r="G113" s="2"/>
    </row>
    <row r="114" spans="1:7" ht="15" customHeight="1" x14ac:dyDescent="0.2">
      <c r="A114" s="24" t="s">
        <v>203</v>
      </c>
      <c r="E114" s="34" t="s">
        <v>204</v>
      </c>
      <c r="F114" s="26"/>
      <c r="G114" s="2"/>
    </row>
    <row r="115" spans="1:7" ht="15" customHeight="1" x14ac:dyDescent="0.2">
      <c r="A115" s="24" t="s">
        <v>205</v>
      </c>
      <c r="E115" s="34" t="s">
        <v>206</v>
      </c>
      <c r="F115" s="26"/>
      <c r="G115" s="2"/>
    </row>
    <row r="116" spans="1:7" ht="15" customHeight="1" x14ac:dyDescent="0.2">
      <c r="A116" s="24" t="s">
        <v>207</v>
      </c>
      <c r="E116" s="34" t="s">
        <v>208</v>
      </c>
      <c r="F116" s="26"/>
      <c r="G116" s="2"/>
    </row>
    <row r="117" spans="1:7" ht="15" customHeight="1" x14ac:dyDescent="0.2">
      <c r="A117" s="24" t="s">
        <v>209</v>
      </c>
      <c r="E117" s="34" t="s">
        <v>210</v>
      </c>
      <c r="F117" s="26"/>
      <c r="G117" s="2"/>
    </row>
    <row r="118" spans="1:7" ht="15" customHeight="1" x14ac:dyDescent="0.2">
      <c r="A118" s="24" t="s">
        <v>211</v>
      </c>
      <c r="E118" s="34" t="s">
        <v>212</v>
      </c>
      <c r="F118" s="26"/>
      <c r="G118" s="2"/>
    </row>
    <row r="119" spans="1:7" ht="15" customHeight="1" x14ac:dyDescent="0.2">
      <c r="A119" s="24" t="s">
        <v>213</v>
      </c>
      <c r="E119" s="34" t="s">
        <v>214</v>
      </c>
      <c r="F119" s="26"/>
      <c r="G119" s="2"/>
    </row>
    <row r="120" spans="1:7" ht="15" customHeight="1" x14ac:dyDescent="0.2">
      <c r="A120" s="37"/>
      <c r="E120" s="38"/>
      <c r="F120" s="39"/>
      <c r="G120" s="40"/>
    </row>
    <row r="121" spans="1:7" ht="15" customHeight="1" x14ac:dyDescent="0.2">
      <c r="A121" s="41"/>
      <c r="E121" s="42" t="s">
        <v>215</v>
      </c>
      <c r="F121" s="2"/>
      <c r="G121" s="40"/>
    </row>
    <row r="122" spans="1:7" ht="15" customHeight="1" x14ac:dyDescent="0.2">
      <c r="A122" s="43" t="s">
        <v>216</v>
      </c>
      <c r="E122" s="44" t="s">
        <v>217</v>
      </c>
      <c r="F122" s="45"/>
      <c r="G122" s="46"/>
    </row>
    <row r="123" spans="1:7" ht="15" customHeight="1" x14ac:dyDescent="0.2">
      <c r="A123" s="43" t="s">
        <v>218</v>
      </c>
      <c r="E123" s="47" t="s">
        <v>219</v>
      </c>
      <c r="F123" s="45"/>
      <c r="G123" s="48"/>
    </row>
    <row r="124" spans="1:7" ht="15" customHeight="1" x14ac:dyDescent="0.2">
      <c r="A124" s="49"/>
      <c r="E124" s="50"/>
      <c r="F124" s="50"/>
      <c r="G124" s="48"/>
    </row>
    <row r="125" spans="1:7" ht="15" customHeight="1" x14ac:dyDescent="0.2">
      <c r="A125" s="51"/>
      <c r="E125" s="38" t="s">
        <v>220</v>
      </c>
      <c r="F125" s="39"/>
      <c r="G125" s="48"/>
    </row>
    <row r="126" spans="1:7" ht="15" customHeight="1" x14ac:dyDescent="0.2">
      <c r="A126" s="52" t="s">
        <v>221</v>
      </c>
      <c r="E126" s="53" t="s">
        <v>222</v>
      </c>
      <c r="F126" s="29">
        <f>SUM(F127:F131)</f>
        <v>0</v>
      </c>
      <c r="G126" s="48"/>
    </row>
    <row r="127" spans="1:7" ht="15" customHeight="1" x14ac:dyDescent="0.2">
      <c r="A127" s="43" t="s">
        <v>223</v>
      </c>
      <c r="E127" s="47" t="s">
        <v>224</v>
      </c>
      <c r="F127" s="45"/>
      <c r="G127" s="48"/>
    </row>
    <row r="128" spans="1:7" ht="15" customHeight="1" x14ac:dyDescent="0.2">
      <c r="A128" s="52" t="s">
        <v>225</v>
      </c>
      <c r="E128" s="47" t="s">
        <v>226</v>
      </c>
      <c r="F128" s="45"/>
      <c r="G128" s="40"/>
    </row>
    <row r="129" spans="1:7" ht="15" customHeight="1" x14ac:dyDescent="0.2">
      <c r="A129" s="43" t="s">
        <v>227</v>
      </c>
      <c r="E129" s="47" t="s">
        <v>228</v>
      </c>
      <c r="F129" s="45"/>
      <c r="G129" s="40"/>
    </row>
    <row r="130" spans="1:7" ht="15" customHeight="1" x14ac:dyDescent="0.2">
      <c r="A130" s="52" t="s">
        <v>229</v>
      </c>
      <c r="E130" s="47" t="s">
        <v>230</v>
      </c>
      <c r="F130" s="45"/>
      <c r="G130" s="40"/>
    </row>
    <row r="131" spans="1:7" ht="15" customHeight="1" x14ac:dyDescent="0.2">
      <c r="A131" s="43" t="s">
        <v>231</v>
      </c>
      <c r="E131" s="47" t="s">
        <v>232</v>
      </c>
      <c r="F131" s="45"/>
      <c r="G131" s="46"/>
    </row>
    <row r="132" spans="1:7" ht="15" customHeight="1" x14ac:dyDescent="0.2">
      <c r="A132" s="52" t="s">
        <v>233</v>
      </c>
      <c r="E132" s="47" t="s">
        <v>234</v>
      </c>
      <c r="F132" s="54"/>
      <c r="G132" s="40"/>
    </row>
    <row r="133" spans="1:7" ht="15" customHeight="1" x14ac:dyDescent="0.2">
      <c r="A133" s="55"/>
      <c r="E133" s="56"/>
      <c r="F133" s="39"/>
      <c r="G133" s="46"/>
    </row>
    <row r="134" spans="1:7" ht="15" customHeight="1" x14ac:dyDescent="0.2">
      <c r="A134" s="43" t="s">
        <v>235</v>
      </c>
      <c r="E134" s="53" t="s">
        <v>236</v>
      </c>
      <c r="F134" s="29">
        <f>SUM(F135:F139)</f>
        <v>0</v>
      </c>
      <c r="G134" s="46"/>
    </row>
    <row r="135" spans="1:7" ht="15" customHeight="1" x14ac:dyDescent="0.2">
      <c r="A135" s="43" t="s">
        <v>237</v>
      </c>
      <c r="E135" s="47" t="s">
        <v>238</v>
      </c>
      <c r="F135" s="45"/>
      <c r="G135" s="40"/>
    </row>
    <row r="136" spans="1:7" ht="15" customHeight="1" x14ac:dyDescent="0.2">
      <c r="A136" s="43" t="s">
        <v>239</v>
      </c>
      <c r="E136" s="47" t="s">
        <v>240</v>
      </c>
      <c r="F136" s="45"/>
      <c r="G136" s="40"/>
    </row>
    <row r="137" spans="1:7" ht="15" customHeight="1" x14ac:dyDescent="0.2">
      <c r="A137" s="43" t="s">
        <v>241</v>
      </c>
      <c r="E137" s="47" t="s">
        <v>242</v>
      </c>
      <c r="F137" s="45"/>
      <c r="G137" s="46"/>
    </row>
    <row r="138" spans="1:7" ht="15" customHeight="1" x14ac:dyDescent="0.2">
      <c r="A138" s="43" t="s">
        <v>243</v>
      </c>
      <c r="E138" s="47" t="s">
        <v>244</v>
      </c>
      <c r="F138" s="45"/>
      <c r="G138" s="40"/>
    </row>
    <row r="139" spans="1:7" ht="15" customHeight="1" x14ac:dyDescent="0.2">
      <c r="A139" s="43" t="s">
        <v>245</v>
      </c>
      <c r="E139" s="47" t="s">
        <v>246</v>
      </c>
      <c r="F139" s="45"/>
      <c r="G139" s="46"/>
    </row>
    <row r="140" spans="1:7" ht="15" customHeight="1" x14ac:dyDescent="0.2">
      <c r="A140" s="43" t="s">
        <v>247</v>
      </c>
      <c r="E140" s="47" t="s">
        <v>234</v>
      </c>
      <c r="F140" s="54"/>
      <c r="G140" s="40"/>
    </row>
    <row r="141" spans="1:7" ht="15" customHeight="1" x14ac:dyDescent="0.2">
      <c r="A141" s="55"/>
      <c r="E141" s="56"/>
      <c r="F141" s="39"/>
      <c r="G141" s="40"/>
    </row>
    <row r="142" spans="1:7" ht="15" customHeight="1" x14ac:dyDescent="0.2">
      <c r="A142" s="43" t="s">
        <v>248</v>
      </c>
      <c r="E142" s="42" t="s">
        <v>249</v>
      </c>
      <c r="F142" s="45"/>
      <c r="G142" s="40"/>
    </row>
    <row r="143" spans="1:7" ht="15" customHeight="1" x14ac:dyDescent="0.2">
      <c r="A143" s="55"/>
      <c r="E143" s="56"/>
      <c r="F143" s="39"/>
      <c r="G143" s="40"/>
    </row>
    <row r="144" spans="1:7" ht="15" customHeight="1" x14ac:dyDescent="0.2">
      <c r="A144" s="43" t="s">
        <v>250</v>
      </c>
      <c r="E144" s="42" t="s">
        <v>251</v>
      </c>
      <c r="F144" s="45"/>
      <c r="G144" s="40"/>
    </row>
    <row r="145" spans="1:7" ht="15" customHeight="1" x14ac:dyDescent="0.2">
      <c r="A145" s="55"/>
      <c r="E145" s="38"/>
      <c r="F145" s="57"/>
      <c r="G145" s="40"/>
    </row>
    <row r="146" spans="1:7" ht="15" customHeight="1" x14ac:dyDescent="0.2">
      <c r="A146" s="43" t="s">
        <v>252</v>
      </c>
      <c r="E146" s="42" t="s">
        <v>253</v>
      </c>
      <c r="F146" s="58">
        <f>'MV03'!O21</f>
        <v>0</v>
      </c>
      <c r="G146" s="40"/>
    </row>
    <row r="147" spans="1:7" ht="15" customHeight="1" x14ac:dyDescent="0.2">
      <c r="A147" s="41"/>
      <c r="E147" s="59"/>
      <c r="F147" s="39"/>
      <c r="G147" s="46"/>
    </row>
    <row r="148" spans="1:7" ht="15" customHeight="1" x14ac:dyDescent="0.2">
      <c r="A148" s="43" t="s">
        <v>254</v>
      </c>
      <c r="E148" s="42" t="s">
        <v>255</v>
      </c>
      <c r="F148" s="58">
        <f>F20</f>
        <v>0</v>
      </c>
      <c r="G148" s="46"/>
    </row>
    <row r="149" spans="1:7" ht="15" customHeight="1" x14ac:dyDescent="0.2">
      <c r="A149" s="52" t="s">
        <v>256</v>
      </c>
      <c r="E149" s="60" t="s">
        <v>257</v>
      </c>
      <c r="F149" s="61">
        <f>IF(F126&lt;&gt;0,F126+F144+F146,IF(F134&lt;&gt;0,F134+F144+F146,IF(F142&lt;&gt;0,F142+F144+F146,0)))</f>
        <v>0</v>
      </c>
      <c r="G149" s="46"/>
    </row>
    <row r="150" spans="1:7" ht="15" customHeight="1" x14ac:dyDescent="0.2">
      <c r="A150" s="52" t="s">
        <v>258</v>
      </c>
      <c r="E150" s="60" t="s">
        <v>259</v>
      </c>
      <c r="F150" s="58">
        <f>F148-F149</f>
        <v>0</v>
      </c>
      <c r="G150" s="46"/>
    </row>
    <row r="151" spans="1:7" ht="15" customHeight="1" x14ac:dyDescent="0.2">
      <c r="A151" s="43" t="s">
        <v>260</v>
      </c>
      <c r="E151" s="42" t="s">
        <v>261</v>
      </c>
      <c r="F151" s="62">
        <f>IF(F149=0,0,F148/F149)</f>
        <v>0</v>
      </c>
      <c r="G151" s="46"/>
    </row>
    <row r="152" spans="1:7" ht="12.95" customHeight="1" x14ac:dyDescent="0.2">
      <c r="A152" s="63"/>
      <c r="B152" s="63"/>
      <c r="C152" s="63"/>
      <c r="D152" s="63"/>
      <c r="E152" s="64"/>
      <c r="F152" s="65"/>
      <c r="G152" s="48"/>
    </row>
    <row r="153" spans="1:7" ht="6" customHeight="1" x14ac:dyDescent="0.2">
      <c r="A153" s="66"/>
      <c r="B153" s="66"/>
      <c r="C153" s="66"/>
      <c r="D153" s="66"/>
      <c r="E153" s="66"/>
      <c r="F153" s="66"/>
      <c r="G153" s="48"/>
    </row>
    <row r="154" spans="1:7" x14ac:dyDescent="0.2">
      <c r="G154" s="46"/>
    </row>
    <row r="155" spans="1:7" x14ac:dyDescent="0.2">
      <c r="G155" s="46"/>
    </row>
    <row r="156" spans="1:7" x14ac:dyDescent="0.2">
      <c r="G156" s="67"/>
    </row>
    <row r="157" spans="1:7" x14ac:dyDescent="0.2">
      <c r="G157" s="67"/>
    </row>
    <row r="158" spans="1:7" x14ac:dyDescent="0.2">
      <c r="G158" s="67"/>
    </row>
    <row r="159" spans="1:7" x14ac:dyDescent="0.2">
      <c r="G159" s="67"/>
    </row>
    <row r="160" spans="1:7" x14ac:dyDescent="0.2">
      <c r="G160" s="67"/>
    </row>
    <row r="161" spans="7:7" x14ac:dyDescent="0.2">
      <c r="G161" s="67"/>
    </row>
    <row r="162" spans="7:7" x14ac:dyDescent="0.2">
      <c r="G162" s="67"/>
    </row>
    <row r="163" spans="7:7" x14ac:dyDescent="0.2">
      <c r="G163" s="67"/>
    </row>
    <row r="164" spans="7:7" x14ac:dyDescent="0.2">
      <c r="G164" s="67"/>
    </row>
    <row r="165" spans="7:7" x14ac:dyDescent="0.2">
      <c r="G165" s="67"/>
    </row>
    <row r="166" spans="7:7" x14ac:dyDescent="0.2">
      <c r="G166" s="67"/>
    </row>
    <row r="167" spans="7:7" x14ac:dyDescent="0.2">
      <c r="G167" s="67"/>
    </row>
    <row r="168" spans="7:7" x14ac:dyDescent="0.2">
      <c r="G168" s="67"/>
    </row>
    <row r="169" spans="7:7" x14ac:dyDescent="0.2">
      <c r="G169" s="67"/>
    </row>
    <row r="170" spans="7:7" x14ac:dyDescent="0.2">
      <c r="G170" s="67"/>
    </row>
    <row r="171" spans="7:7" x14ac:dyDescent="0.2">
      <c r="G171" s="46"/>
    </row>
    <row r="172" spans="7:7" x14ac:dyDescent="0.2">
      <c r="G172" s="67"/>
    </row>
    <row r="173" spans="7:7" x14ac:dyDescent="0.2">
      <c r="G173" s="67"/>
    </row>
    <row r="174" spans="7:7" x14ac:dyDescent="0.2">
      <c r="G174" s="67"/>
    </row>
    <row r="175" spans="7:7" x14ac:dyDescent="0.2">
      <c r="G175" s="67"/>
    </row>
  </sheetData>
  <sheetProtection password="F0A6"/>
  <mergeCells count="4">
    <mergeCell ref="F9:F10"/>
    <mergeCell ref="A11:D11"/>
    <mergeCell ref="E16:P17"/>
    <mergeCell ref="A1:J1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42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1" width="16.85546875" style="68" customWidth="1"/>
    <col min="2" max="3" width="3.28515625" style="68" customWidth="1"/>
    <col min="4" max="4" width="4.7109375" style="68" customWidth="1"/>
    <col min="5" max="5" width="50.7109375" style="68" customWidth="1"/>
    <col min="6" max="6" width="15.5703125" style="68" customWidth="1"/>
    <col min="7" max="7" width="15.5703125" style="70" customWidth="1"/>
    <col min="8" max="8" width="15.5703125" style="69" customWidth="1"/>
    <col min="9" max="15" width="14.42578125" style="69" customWidth="1"/>
    <col min="16" max="16384" width="9.140625" style="69"/>
  </cols>
  <sheetData>
    <row r="1" spans="1:10" customFormat="1" ht="50.1" customHeight="1" x14ac:dyDescent="0.2">
      <c r="A1" s="108" t="s">
        <v>282</v>
      </c>
      <c r="B1" s="109"/>
      <c r="C1" s="109"/>
      <c r="D1" s="109"/>
      <c r="E1" s="109"/>
      <c r="F1" s="110"/>
      <c r="G1" s="110"/>
      <c r="H1" s="110"/>
      <c r="I1" s="110"/>
      <c r="J1" s="111"/>
    </row>
    <row r="2" spans="1:10" customFormat="1" ht="15.95" customHeight="1" x14ac:dyDescent="0.2"/>
    <row r="3" spans="1:10" ht="15.95" customHeight="1" x14ac:dyDescent="0.2"/>
    <row r="4" spans="1:10" ht="15.95" customHeight="1" x14ac:dyDescent="0.2">
      <c r="A4" s="4" t="s">
        <v>1</v>
      </c>
      <c r="B4" s="71"/>
      <c r="C4" s="71"/>
      <c r="E4" s="72" t="s">
        <v>2</v>
      </c>
      <c r="F4" s="73">
        <v>42696</v>
      </c>
    </row>
    <row r="5" spans="1:10" ht="15.95" customHeight="1" x14ac:dyDescent="0.2">
      <c r="A5" s="9" t="s">
        <v>262</v>
      </c>
      <c r="B5" s="71"/>
      <c r="C5" s="71"/>
      <c r="E5" s="72" t="s">
        <v>3</v>
      </c>
      <c r="F5" s="74" t="s">
        <v>4</v>
      </c>
    </row>
    <row r="6" spans="1:10" ht="15.95" customHeight="1" x14ac:dyDescent="0.2">
      <c r="A6" s="75"/>
      <c r="E6" s="72" t="s">
        <v>5</v>
      </c>
      <c r="F6" s="76">
        <v>42736</v>
      </c>
    </row>
    <row r="7" spans="1:10" ht="15.95" customHeight="1" x14ac:dyDescent="0.2">
      <c r="A7" s="77"/>
      <c r="F7" s="69"/>
    </row>
    <row r="8" spans="1:10" ht="15.95" customHeight="1" x14ac:dyDescent="0.2">
      <c r="A8" s="78" t="s">
        <v>6</v>
      </c>
      <c r="B8" s="75"/>
      <c r="F8" s="69"/>
    </row>
    <row r="9" spans="1:10" ht="15.95" customHeight="1" x14ac:dyDescent="0.2">
      <c r="A9" s="69"/>
      <c r="B9" s="69"/>
      <c r="F9" s="104" t="s">
        <v>263</v>
      </c>
    </row>
    <row r="10" spans="1:10" ht="15.95" customHeight="1" x14ac:dyDescent="0.2">
      <c r="A10" s="75" t="s">
        <v>264</v>
      </c>
      <c r="B10" s="75"/>
      <c r="E10" s="79" t="s">
        <v>9</v>
      </c>
      <c r="F10" s="105"/>
    </row>
    <row r="11" spans="1:10" ht="29.45" customHeight="1" x14ac:dyDescent="0.2">
      <c r="A11" s="114" t="s">
        <v>10</v>
      </c>
      <c r="B11" s="114"/>
      <c r="C11" s="114"/>
      <c r="E11" s="80" t="s">
        <v>11</v>
      </c>
      <c r="F11" s="81"/>
    </row>
    <row r="12" spans="1:10" ht="15.95" customHeight="1" x14ac:dyDescent="0.2">
      <c r="A12" s="82" t="s">
        <v>12</v>
      </c>
      <c r="B12" s="82"/>
      <c r="E12" s="80" t="s">
        <v>13</v>
      </c>
      <c r="F12" s="81"/>
    </row>
    <row r="13" spans="1:10" ht="15.95" customHeight="1" x14ac:dyDescent="0.2">
      <c r="A13" s="82" t="s">
        <v>14</v>
      </c>
      <c r="B13" s="82"/>
      <c r="E13" s="68" t="s">
        <v>15</v>
      </c>
      <c r="F13" s="69"/>
    </row>
    <row r="14" spans="1:10" ht="15.95" customHeight="1" x14ac:dyDescent="0.2">
      <c r="A14" s="82" t="s">
        <v>16</v>
      </c>
      <c r="B14" s="82"/>
      <c r="E14" s="20" t="s">
        <v>17</v>
      </c>
    </row>
    <row r="15" spans="1:10" ht="15.95" customHeight="1" x14ac:dyDescent="0.2">
      <c r="A15" s="75"/>
      <c r="B15" s="75"/>
    </row>
    <row r="16" spans="1:10" ht="15.95" customHeight="1" x14ac:dyDescent="0.2">
      <c r="F16" s="83"/>
    </row>
    <row r="17" spans="1:15" ht="15.95" customHeight="1" x14ac:dyDescent="0.2">
      <c r="A17" s="84" t="s">
        <v>265</v>
      </c>
      <c r="B17" s="84"/>
      <c r="F17" s="81"/>
    </row>
    <row r="18" spans="1:15" ht="26.25" customHeight="1" x14ac:dyDescent="0.2">
      <c r="E18" s="85"/>
      <c r="F18" s="112" t="s">
        <v>266</v>
      </c>
      <c r="G18" s="112" t="s">
        <v>267</v>
      </c>
      <c r="H18" s="112" t="s">
        <v>268</v>
      </c>
      <c r="I18" s="115" t="s">
        <v>269</v>
      </c>
      <c r="J18" s="116"/>
      <c r="K18" s="116"/>
      <c r="L18" s="117"/>
      <c r="M18" s="112" t="s">
        <v>270</v>
      </c>
      <c r="N18" s="112" t="s">
        <v>271</v>
      </c>
      <c r="O18" s="112" t="s">
        <v>272</v>
      </c>
    </row>
    <row r="19" spans="1:15" ht="15.95" customHeight="1" x14ac:dyDescent="0.2">
      <c r="E19" s="85"/>
      <c r="F19" s="113"/>
      <c r="G19" s="113"/>
      <c r="H19" s="113"/>
      <c r="I19" s="86">
        <v>0</v>
      </c>
      <c r="J19" s="86">
        <v>0.2</v>
      </c>
      <c r="K19" s="86">
        <v>0.5</v>
      </c>
      <c r="L19" s="86">
        <v>1</v>
      </c>
      <c r="M19" s="113"/>
      <c r="N19" s="113"/>
      <c r="O19" s="113"/>
    </row>
    <row r="20" spans="1:15" ht="15.95" customHeight="1" x14ac:dyDescent="0.2">
      <c r="A20" s="68" t="s">
        <v>19</v>
      </c>
      <c r="F20" s="87" t="s">
        <v>20</v>
      </c>
      <c r="G20" s="87" t="s">
        <v>24</v>
      </c>
      <c r="H20" s="87" t="s">
        <v>26</v>
      </c>
      <c r="I20" s="87" t="s">
        <v>28</v>
      </c>
      <c r="J20" s="87" t="s">
        <v>32</v>
      </c>
      <c r="K20" s="87" t="s">
        <v>34</v>
      </c>
      <c r="L20" s="87" t="s">
        <v>36</v>
      </c>
      <c r="M20" s="87" t="s">
        <v>38</v>
      </c>
      <c r="N20" s="87" t="s">
        <v>40</v>
      </c>
      <c r="O20" s="87" t="s">
        <v>273</v>
      </c>
    </row>
    <row r="21" spans="1:15" ht="15.95" customHeight="1" x14ac:dyDescent="0.2">
      <c r="A21" s="88" t="s">
        <v>20</v>
      </c>
      <c r="D21" s="89"/>
      <c r="E21" s="42" t="s">
        <v>274</v>
      </c>
      <c r="F21" s="29">
        <f>SUM(F26:F35)</f>
        <v>0</v>
      </c>
      <c r="G21" s="29">
        <f t="shared" ref="G21:H21" si="0">SUM(G26:G35)</f>
        <v>0</v>
      </c>
      <c r="H21" s="29">
        <f t="shared" si="0"/>
        <v>0</v>
      </c>
      <c r="I21" s="26"/>
      <c r="J21" s="26"/>
      <c r="K21" s="26"/>
      <c r="L21" s="26"/>
      <c r="M21" s="29">
        <f>M23+M24</f>
        <v>0</v>
      </c>
      <c r="N21" s="29">
        <f>SUM(N27:N35)</f>
        <v>0</v>
      </c>
      <c r="O21" s="29">
        <f>N21*0.08</f>
        <v>0</v>
      </c>
    </row>
    <row r="22" spans="1:15" ht="21.75" customHeight="1" x14ac:dyDescent="0.2">
      <c r="A22" s="69"/>
      <c r="D22" s="69"/>
      <c r="E22" s="90" t="s">
        <v>275</v>
      </c>
      <c r="F22" s="91"/>
      <c r="G22" s="91"/>
      <c r="H22" s="91"/>
      <c r="I22" s="91"/>
      <c r="J22" s="91"/>
      <c r="K22" s="91"/>
      <c r="L22" s="91"/>
      <c r="M22" s="91"/>
      <c r="N22" s="91"/>
      <c r="O22" s="92"/>
    </row>
    <row r="23" spans="1:15" ht="15.95" customHeight="1" x14ac:dyDescent="0.2">
      <c r="A23" s="43" t="s">
        <v>24</v>
      </c>
      <c r="D23" s="93"/>
      <c r="E23" s="47" t="s">
        <v>276</v>
      </c>
      <c r="F23" s="26"/>
      <c r="G23" s="26"/>
      <c r="H23" s="29">
        <f>F23+G23</f>
        <v>0</v>
      </c>
      <c r="I23" s="91"/>
      <c r="J23" s="91"/>
      <c r="K23" s="91"/>
      <c r="L23" s="91"/>
      <c r="M23" s="29">
        <f>H23</f>
        <v>0</v>
      </c>
      <c r="N23" s="26"/>
      <c r="O23" s="29">
        <f t="shared" ref="O23:O24" si="1">N23*0.08</f>
        <v>0</v>
      </c>
    </row>
    <row r="24" spans="1:15" ht="15.95" customHeight="1" x14ac:dyDescent="0.2">
      <c r="A24" s="43" t="s">
        <v>26</v>
      </c>
      <c r="C24" s="94"/>
      <c r="D24" s="95"/>
      <c r="E24" s="96" t="s">
        <v>277</v>
      </c>
      <c r="F24" s="26"/>
      <c r="G24" s="26"/>
      <c r="H24" s="29">
        <f>F24+G24</f>
        <v>0</v>
      </c>
      <c r="I24" s="91"/>
      <c r="J24" s="91"/>
      <c r="K24" s="91"/>
      <c r="L24" s="91"/>
      <c r="M24" s="29">
        <f>0.2*J21+0.5*K21+L21</f>
        <v>0</v>
      </c>
      <c r="N24" s="26"/>
      <c r="O24" s="29">
        <f t="shared" si="1"/>
        <v>0</v>
      </c>
    </row>
    <row r="25" spans="1:15" ht="22.5" customHeight="1" x14ac:dyDescent="0.2">
      <c r="A25" s="69"/>
      <c r="D25" s="69"/>
      <c r="E25" s="97" t="s">
        <v>278</v>
      </c>
      <c r="F25" s="91"/>
      <c r="G25" s="91"/>
      <c r="H25" s="91"/>
      <c r="I25" s="91"/>
      <c r="J25" s="91"/>
      <c r="K25" s="91"/>
      <c r="L25" s="91"/>
      <c r="M25" s="91"/>
      <c r="N25" s="91"/>
      <c r="O25" s="98"/>
    </row>
    <row r="26" spans="1:15" ht="15.95" customHeight="1" x14ac:dyDescent="0.2">
      <c r="A26" s="43" t="s">
        <v>28</v>
      </c>
      <c r="D26" s="93"/>
      <c r="E26" s="99">
        <v>0</v>
      </c>
      <c r="F26" s="26"/>
      <c r="G26" s="26"/>
      <c r="H26" s="26"/>
      <c r="I26" s="91"/>
      <c r="J26" s="91"/>
      <c r="K26" s="91"/>
      <c r="L26" s="91"/>
      <c r="M26" s="26"/>
      <c r="N26" s="100"/>
      <c r="O26" s="101"/>
    </row>
    <row r="27" spans="1:15" ht="15.95" customHeight="1" x14ac:dyDescent="0.2">
      <c r="A27" s="43" t="s">
        <v>32</v>
      </c>
      <c r="D27" s="89"/>
      <c r="E27" s="99">
        <v>0.1</v>
      </c>
      <c r="F27" s="26"/>
      <c r="G27" s="26"/>
      <c r="H27" s="26"/>
      <c r="I27" s="91"/>
      <c r="J27" s="91"/>
      <c r="K27" s="91"/>
      <c r="L27" s="91"/>
      <c r="M27" s="26"/>
      <c r="N27" s="29">
        <f>M27*0.1</f>
        <v>0</v>
      </c>
      <c r="O27" s="29">
        <f t="shared" ref="O27:O34" si="2">N27*0.08</f>
        <v>0</v>
      </c>
    </row>
    <row r="28" spans="1:15" ht="15.95" customHeight="1" x14ac:dyDescent="0.2">
      <c r="A28" s="43" t="s">
        <v>34</v>
      </c>
      <c r="D28" s="89"/>
      <c r="E28" s="99">
        <v>0.2</v>
      </c>
      <c r="F28" s="26"/>
      <c r="G28" s="26"/>
      <c r="H28" s="26"/>
      <c r="I28" s="91"/>
      <c r="J28" s="91"/>
      <c r="K28" s="91"/>
      <c r="L28" s="91"/>
      <c r="M28" s="26"/>
      <c r="N28" s="29">
        <f>M28*0.2</f>
        <v>0</v>
      </c>
      <c r="O28" s="29">
        <f t="shared" si="2"/>
        <v>0</v>
      </c>
    </row>
    <row r="29" spans="1:15" ht="15.95" customHeight="1" x14ac:dyDescent="0.2">
      <c r="A29" s="43" t="s">
        <v>36</v>
      </c>
      <c r="D29" s="93"/>
      <c r="E29" s="99">
        <v>0.35</v>
      </c>
      <c r="F29" s="26"/>
      <c r="G29" s="26"/>
      <c r="H29" s="26"/>
      <c r="I29" s="91"/>
      <c r="J29" s="91"/>
      <c r="K29" s="91"/>
      <c r="L29" s="91"/>
      <c r="M29" s="26"/>
      <c r="N29" s="29">
        <f>M29*0.35</f>
        <v>0</v>
      </c>
      <c r="O29" s="29">
        <f t="shared" si="2"/>
        <v>0</v>
      </c>
    </row>
    <row r="30" spans="1:15" ht="15.95" customHeight="1" x14ac:dyDescent="0.2">
      <c r="A30" s="43" t="s">
        <v>38</v>
      </c>
      <c r="D30" s="93"/>
      <c r="E30" s="99">
        <v>0.5</v>
      </c>
      <c r="F30" s="26"/>
      <c r="G30" s="26"/>
      <c r="H30" s="26"/>
      <c r="I30" s="91"/>
      <c r="J30" s="91"/>
      <c r="K30" s="91"/>
      <c r="L30" s="91"/>
      <c r="M30" s="26"/>
      <c r="N30" s="29">
        <f>M30*0.5</f>
        <v>0</v>
      </c>
      <c r="O30" s="29">
        <f t="shared" si="2"/>
        <v>0</v>
      </c>
    </row>
    <row r="31" spans="1:15" ht="15.95" customHeight="1" x14ac:dyDescent="0.2">
      <c r="A31" s="43" t="s">
        <v>40</v>
      </c>
      <c r="D31" s="93"/>
      <c r="E31" s="99">
        <v>0.75</v>
      </c>
      <c r="F31" s="26"/>
      <c r="G31" s="26"/>
      <c r="H31" s="26"/>
      <c r="I31" s="91"/>
      <c r="J31" s="91"/>
      <c r="K31" s="91"/>
      <c r="L31" s="91"/>
      <c r="M31" s="26"/>
      <c r="N31" s="29">
        <f>M31*0.75</f>
        <v>0</v>
      </c>
      <c r="O31" s="29">
        <f t="shared" si="2"/>
        <v>0</v>
      </c>
    </row>
    <row r="32" spans="1:15" ht="15.95" customHeight="1" x14ac:dyDescent="0.2">
      <c r="A32" s="43" t="s">
        <v>273</v>
      </c>
      <c r="D32" s="93"/>
      <c r="E32" s="99">
        <v>1</v>
      </c>
      <c r="F32" s="26"/>
      <c r="G32" s="26"/>
      <c r="H32" s="26"/>
      <c r="I32" s="91"/>
      <c r="J32" s="91"/>
      <c r="K32" s="91"/>
      <c r="L32" s="91"/>
      <c r="M32" s="26"/>
      <c r="N32" s="29">
        <f>M32</f>
        <v>0</v>
      </c>
      <c r="O32" s="29">
        <f t="shared" si="2"/>
        <v>0</v>
      </c>
    </row>
    <row r="33" spans="1:15" ht="15.95" customHeight="1" x14ac:dyDescent="0.2">
      <c r="A33" s="43" t="s">
        <v>279</v>
      </c>
      <c r="D33" s="89"/>
      <c r="E33" s="99">
        <v>1.5</v>
      </c>
      <c r="F33" s="26"/>
      <c r="G33" s="26"/>
      <c r="H33" s="26"/>
      <c r="I33" s="91"/>
      <c r="J33" s="91"/>
      <c r="K33" s="91"/>
      <c r="L33" s="91"/>
      <c r="M33" s="26"/>
      <c r="N33" s="29">
        <f>M33*1.5</f>
        <v>0</v>
      </c>
      <c r="O33" s="29">
        <f t="shared" si="2"/>
        <v>0</v>
      </c>
    </row>
    <row r="34" spans="1:15" ht="15.95" customHeight="1" x14ac:dyDescent="0.2">
      <c r="A34" s="43" t="s">
        <v>280</v>
      </c>
      <c r="D34" s="89"/>
      <c r="E34" s="99">
        <v>2</v>
      </c>
      <c r="F34" s="26"/>
      <c r="G34" s="26"/>
      <c r="H34" s="26"/>
      <c r="I34" s="91"/>
      <c r="J34" s="91"/>
      <c r="K34" s="91"/>
      <c r="L34" s="91"/>
      <c r="M34" s="26"/>
      <c r="N34" s="29">
        <f>M34*2</f>
        <v>0</v>
      </c>
      <c r="O34" s="29">
        <f t="shared" si="2"/>
        <v>0</v>
      </c>
    </row>
    <row r="35" spans="1:15" ht="15.95" customHeight="1" x14ac:dyDescent="0.2">
      <c r="A35" s="43" t="s">
        <v>46</v>
      </c>
      <c r="D35" s="89"/>
      <c r="E35" s="102" t="s">
        <v>281</v>
      </c>
      <c r="F35" s="26"/>
      <c r="G35" s="26"/>
      <c r="H35" s="26"/>
      <c r="I35" s="103"/>
      <c r="J35" s="100"/>
      <c r="K35" s="100"/>
      <c r="L35" s="101"/>
      <c r="M35" s="26"/>
      <c r="N35" s="26"/>
      <c r="O35" s="26"/>
    </row>
    <row r="36" spans="1:15" ht="15.95" customHeight="1" x14ac:dyDescent="0.2">
      <c r="A36" s="69"/>
      <c r="B36" s="69"/>
      <c r="C36" s="69"/>
      <c r="D36" s="69"/>
      <c r="E36" s="69"/>
      <c r="F36" s="69"/>
      <c r="G36" s="69"/>
    </row>
    <row r="37" spans="1:15" ht="15.95" customHeight="1" x14ac:dyDescent="0.2">
      <c r="A37" s="69"/>
      <c r="B37" s="69"/>
      <c r="C37" s="69"/>
      <c r="D37" s="69"/>
      <c r="E37" s="69"/>
      <c r="F37" s="69"/>
      <c r="G37" s="69"/>
    </row>
    <row r="38" spans="1:15" x14ac:dyDescent="0.2">
      <c r="G38" s="46"/>
    </row>
    <row r="39" spans="1:15" x14ac:dyDescent="0.2">
      <c r="G39" s="67"/>
    </row>
    <row r="40" spans="1:15" x14ac:dyDescent="0.2">
      <c r="G40" s="67"/>
    </row>
    <row r="41" spans="1:15" x14ac:dyDescent="0.2">
      <c r="G41" s="67"/>
    </row>
    <row r="42" spans="1:15" x14ac:dyDescent="0.2">
      <c r="G42" s="67"/>
    </row>
  </sheetData>
  <mergeCells count="10">
    <mergeCell ref="M18:M19"/>
    <mergeCell ref="N18:N19"/>
    <mergeCell ref="O18:O19"/>
    <mergeCell ref="A1:J1"/>
    <mergeCell ref="F9:F10"/>
    <mergeCell ref="A11:C11"/>
    <mergeCell ref="F18:F19"/>
    <mergeCell ref="G18:G19"/>
    <mergeCell ref="H18:H19"/>
    <mergeCell ref="I18:L18"/>
  </mergeCells>
  <pageMargins left="0.70866141732283472" right="0.51181102362204722" top="0.39370078740157483" bottom="0.11811023622047245" header="0.31496062992125984" footer="0.19685039370078741"/>
  <pageSetup paperSize="9" scale="4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377c6ae9-d988-4a66-9031-ad40dfa6c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48732a737ad348ba1562516adbd3559e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f77a34cbaa50d5bec5992e2802ceecb0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71BB6-9420-4488-99B1-08D203D7E0E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57D423-3186-4958-977C-973EF01280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18677-04CE-415D-86BF-49AA46FD5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MV02</vt:lpstr>
      <vt:lpstr>MV03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2016-12-13T12:04:40Z</dcterms:created>
  <dcterms:modified xsi:type="dcterms:W3CDTF">2018-11-06T14:31:27Z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127600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FivaIdentityNumber">
    <vt:lpwstr/>
  </property>
  <property fmtid="{D5CDD505-2E9C-101B-9397-08002B2CF9AE}" pid="23" name="Aihepiiri">
    <vt:lpwstr/>
  </property>
  <property fmtid="{D5CDD505-2E9C-101B-9397-08002B2CF9AE}" pid="24" name="FivaDocumentTypeTaxFieldTaxHTField0">
    <vt:lpwstr/>
  </property>
  <property fmtid="{D5CDD505-2E9C-101B-9397-08002B2CF9AE}" pid="25" name="TaxCatchAll">
    <vt:lpwstr/>
  </property>
  <property fmtid="{D5CDD505-2E9C-101B-9397-08002B2CF9AE}" pid="26" name="FivaTargetGroupTaxFieldTaxHTField0">
    <vt:lpwstr/>
  </property>
  <property fmtid="{D5CDD505-2E9C-101B-9397-08002B2CF9AE}" pid="27" name="TemplateUrl">
    <vt:lpwstr/>
  </property>
  <property fmtid="{D5CDD505-2E9C-101B-9397-08002B2CF9AE}" pid="28" name="FivaRecordNumber">
    <vt:lpwstr/>
  </property>
  <property fmtid="{D5CDD505-2E9C-101B-9397-08002B2CF9AE}" pid="29" name="FivaTopicTaxField">
    <vt:lpwstr/>
  </property>
  <property fmtid="{D5CDD505-2E9C-101B-9397-08002B2CF9AE}" pid="30" name="Kohderyhma">
    <vt:lpwstr/>
  </property>
  <property fmtid="{D5CDD505-2E9C-101B-9397-08002B2CF9AE}" pid="31" name="FivaOriginalContentType1">
    <vt:lpwstr/>
  </property>
  <property fmtid="{D5CDD505-2E9C-101B-9397-08002B2CF9AE}" pid="32" name="FivaTargetGroupTaxField">
    <vt:lpwstr/>
  </property>
  <property fmtid="{D5CDD505-2E9C-101B-9397-08002B2CF9AE}" pid="33" name="FivaTargetGroup2TaxFieldTaxHTField0">
    <vt:lpwstr/>
  </property>
  <property fmtid="{D5CDD505-2E9C-101B-9397-08002B2CF9AE}" pid="34" name="FivaInstructionID">
    <vt:lpwstr/>
  </property>
  <property fmtid="{D5CDD505-2E9C-101B-9397-08002B2CF9AE}" pid="35" name="FivaKeywordsTaxField">
    <vt:lpwstr/>
  </property>
  <property fmtid="{D5CDD505-2E9C-101B-9397-08002B2CF9AE}" pid="36" name="FivaTopicTaxFieldTaxHTField0">
    <vt:lpwstr/>
  </property>
</Properties>
</file>