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4325" windowHeight="11265"/>
  </bookViews>
  <sheets>
    <sheet name="VO01e" sheetId="1" r:id="rId1"/>
    <sheet name="VO01f" sheetId="2" r:id="rId2"/>
    <sheet name="VO02e" sheetId="3" r:id="rId3"/>
    <sheet name="VO02f" sheetId="4" r:id="rId4"/>
    <sheet name="VO03" sheetId="5" r:id="rId5"/>
    <sheet name="VO04" sheetId="6" r:id="rId6"/>
    <sheet name="VO06a" sheetId="7" r:id="rId7"/>
    <sheet name="VO06b" sheetId="8" r:id="rId8"/>
    <sheet name="VO06e" sheetId="9" r:id="rId9"/>
    <sheet name="VO06f" sheetId="10" r:id="rId10"/>
    <sheet name="VO07" sheetId="11" r:id="rId11"/>
    <sheet name="VO08" sheetId="12" r:id="rId12"/>
    <sheet name="VO09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4" l="1"/>
  <c r="M60" i="3"/>
  <c r="I28" i="13" l="1"/>
  <c r="I23" i="13"/>
  <c r="I30" i="13" s="1"/>
  <c r="I32" i="12"/>
  <c r="I26" i="12"/>
  <c r="I26" i="11"/>
  <c r="I21" i="11"/>
  <c r="I32" i="11" s="1"/>
  <c r="I29" i="10"/>
  <c r="I28" i="10" s="1"/>
  <c r="I24" i="10"/>
  <c r="I21" i="10"/>
  <c r="I29" i="9"/>
  <c r="I28" i="9"/>
  <c r="I24" i="9"/>
  <c r="I21" i="9"/>
  <c r="I28" i="8"/>
  <c r="I23" i="8"/>
  <c r="I21" i="8"/>
  <c r="I30" i="7"/>
  <c r="I29" i="7" s="1"/>
  <c r="I23" i="7"/>
  <c r="I21" i="7"/>
  <c r="L40" i="5"/>
  <c r="K40" i="5"/>
  <c r="L39" i="5"/>
  <c r="K39" i="5"/>
  <c r="L38" i="5"/>
  <c r="K38" i="5"/>
  <c r="L37" i="5"/>
  <c r="K37" i="5"/>
  <c r="L36" i="5"/>
  <c r="K36" i="5"/>
  <c r="L35" i="5"/>
  <c r="K35" i="5"/>
  <c r="J34" i="5"/>
  <c r="J22" i="5" s="1"/>
  <c r="I34" i="5"/>
  <c r="L34" i="5" s="1"/>
  <c r="L33" i="5"/>
  <c r="K33" i="5"/>
  <c r="L32" i="5"/>
  <c r="K32" i="5"/>
  <c r="L31" i="5"/>
  <c r="K31" i="5"/>
  <c r="L30" i="5"/>
  <c r="K30" i="5"/>
  <c r="L29" i="5"/>
  <c r="K29" i="5"/>
  <c r="L28" i="5"/>
  <c r="K28" i="5"/>
  <c r="J28" i="5"/>
  <c r="I28" i="5"/>
  <c r="L27" i="5"/>
  <c r="K27" i="5"/>
  <c r="L26" i="5"/>
  <c r="K26" i="5"/>
  <c r="L25" i="5"/>
  <c r="K25" i="5"/>
  <c r="L24" i="5"/>
  <c r="K24" i="5"/>
  <c r="L23" i="5"/>
  <c r="K23" i="5"/>
  <c r="J23" i="5"/>
  <c r="I23" i="5"/>
  <c r="I22" i="5"/>
  <c r="I42" i="5" s="1"/>
  <c r="M58" i="4"/>
  <c r="M49" i="4"/>
  <c r="M44" i="4"/>
  <c r="M38" i="4"/>
  <c r="M27" i="4"/>
  <c r="M58" i="3"/>
  <c r="L58" i="2"/>
  <c r="L57" i="2"/>
  <c r="L56" i="2"/>
  <c r="L55" i="2"/>
  <c r="K55" i="2"/>
  <c r="J55" i="2"/>
  <c r="L53" i="2"/>
  <c r="L52" i="2"/>
  <c r="L51" i="2"/>
  <c r="L50" i="2"/>
  <c r="L49" i="2"/>
  <c r="K49" i="2"/>
  <c r="J49" i="2"/>
  <c r="L47" i="2"/>
  <c r="L46" i="2"/>
  <c r="L45" i="2"/>
  <c r="L44" i="2"/>
  <c r="K44" i="2"/>
  <c r="J44" i="2"/>
  <c r="L42" i="2"/>
  <c r="L41" i="2"/>
  <c r="L40" i="2"/>
  <c r="L39" i="2"/>
  <c r="L38" i="2"/>
  <c r="K38" i="2"/>
  <c r="J38" i="2"/>
  <c r="L36" i="2"/>
  <c r="L35" i="2"/>
  <c r="L34" i="2"/>
  <c r="L33" i="2"/>
  <c r="L32" i="2"/>
  <c r="L31" i="2"/>
  <c r="L30" i="2"/>
  <c r="K30" i="2"/>
  <c r="K60" i="2" s="1"/>
  <c r="J30" i="2"/>
  <c r="J60" i="2" s="1"/>
  <c r="I22" i="2"/>
  <c r="I61" i="2" s="1"/>
  <c r="I57" i="1"/>
  <c r="L55" i="1"/>
  <c r="L53" i="1"/>
  <c r="L52" i="1"/>
  <c r="L51" i="1"/>
  <c r="L50" i="1"/>
  <c r="L49" i="1"/>
  <c r="K49" i="1"/>
  <c r="J49" i="1"/>
  <c r="L47" i="1"/>
  <c r="L46" i="1"/>
  <c r="L45" i="1"/>
  <c r="L44" i="1"/>
  <c r="K44" i="1"/>
  <c r="J44" i="1"/>
  <c r="L42" i="1"/>
  <c r="L41" i="1"/>
  <c r="L40" i="1"/>
  <c r="L39" i="1"/>
  <c r="L38" i="1"/>
  <c r="K38" i="1"/>
  <c r="J38" i="1"/>
  <c r="L36" i="1"/>
  <c r="L35" i="1"/>
  <c r="L34" i="1"/>
  <c r="L33" i="1"/>
  <c r="L32" i="1"/>
  <c r="L31" i="1"/>
  <c r="L30" i="1"/>
  <c r="K30" i="1"/>
  <c r="K56" i="1" s="1"/>
  <c r="J30" i="1"/>
  <c r="J56" i="1" s="1"/>
  <c r="I22" i="1"/>
  <c r="M38" i="3" l="1"/>
  <c r="M44" i="3"/>
  <c r="M27" i="3"/>
  <c r="M49" i="3"/>
  <c r="M33" i="4"/>
  <c r="M55" i="4"/>
  <c r="M33" i="3"/>
  <c r="M55" i="3"/>
  <c r="I30" i="11"/>
  <c r="K22" i="5"/>
  <c r="L22" i="5"/>
  <c r="K34" i="5"/>
  <c r="M29" i="4"/>
  <c r="M34" i="4"/>
  <c r="M39" i="4"/>
  <c r="M45" i="4"/>
  <c r="M51" i="4"/>
  <c r="M56" i="4"/>
  <c r="M25" i="4"/>
  <c r="M30" i="4"/>
  <c r="M35" i="4"/>
  <c r="M40" i="4"/>
  <c r="M47" i="4"/>
  <c r="M52" i="4"/>
  <c r="M57" i="4"/>
  <c r="M26" i="4"/>
  <c r="M31" i="4"/>
  <c r="M37" i="4"/>
  <c r="M43" i="4"/>
  <c r="M48" i="4"/>
  <c r="M53" i="4"/>
  <c r="M29" i="3"/>
  <c r="M34" i="3"/>
  <c r="M39" i="3"/>
  <c r="M45" i="3"/>
  <c r="M51" i="3"/>
  <c r="M56" i="3"/>
  <c r="M25" i="3"/>
  <c r="M30" i="3"/>
  <c r="M35" i="3"/>
  <c r="M40" i="3"/>
  <c r="M47" i="3"/>
  <c r="M52" i="3"/>
  <c r="M57" i="3"/>
  <c r="M26" i="3"/>
  <c r="M31" i="3"/>
  <c r="M37" i="3"/>
  <c r="M43" i="3"/>
  <c r="M48" i="3"/>
  <c r="M53" i="3"/>
</calcChain>
</file>

<file path=xl/sharedStrings.xml><?xml version="1.0" encoding="utf-8"?>
<sst xmlns="http://schemas.openxmlformats.org/spreadsheetml/2006/main" count="668" uniqueCount="231">
  <si>
    <t>Arvo</t>
  </si>
  <si>
    <t>FINANSSIVALVONTA</t>
  </si>
  <si>
    <t>Annettu</t>
  </si>
  <si>
    <t>Korvaa</t>
  </si>
  <si>
    <t>Voimassa</t>
  </si>
  <si>
    <t>Eläkevakuutuksen puolivuositiedot</t>
  </si>
  <si>
    <t>VO01e</t>
  </si>
  <si>
    <t>Määräykset ja ohjeet:</t>
  </si>
  <si>
    <t>1/2011</t>
  </si>
  <si>
    <t>Tiedonantajatasot:</t>
  </si>
  <si>
    <t>441, 443</t>
  </si>
  <si>
    <t>Frekvenssi:</t>
  </si>
  <si>
    <t>Puolivuosittain</t>
  </si>
  <si>
    <t>Vastaustarkkuus:</t>
  </si>
  <si>
    <t>1000 EUR / %-tiedot kaksi desim.</t>
  </si>
  <si>
    <t>Palautusviive:</t>
  </si>
  <si>
    <t>15.2. / 15.8.</t>
  </si>
  <si>
    <t>Yhteenveto eläkekassan vastuuvelan katteesta</t>
  </si>
  <si>
    <t>Kaikki katekelpoinen omaisuus</t>
  </si>
  <si>
    <t>Josta vastuuvelan katteena</t>
  </si>
  <si>
    <t>Kate vastuuvelan bruttomäärästä (%)</t>
  </si>
  <si>
    <t>MAX %</t>
  </si>
  <si>
    <t>Rivino</t>
  </si>
  <si>
    <t>Tno</t>
  </si>
  <si>
    <t>05</t>
  </si>
  <si>
    <t>Katettava vastuuvelka</t>
  </si>
  <si>
    <t>Vastuuvelka</t>
  </si>
  <si>
    <t>Vastuuvelasta vähennettävät erät (VKL 83 §)</t>
  </si>
  <si>
    <t>Laskuperusteiden muuttamisesta johtuva katevajaus</t>
  </si>
  <si>
    <t>Vastuuvelasta vähennettävät muut erät</t>
  </si>
  <si>
    <t>Vakuutuskassalain 83 §:n mukaisesti vastuuvelan katteena oleva omaisuus</t>
  </si>
  <si>
    <t xml:space="preserve">83 h § Velkasitoumukset ja rahasto-osuudet yhteensä </t>
  </si>
  <si>
    <t>Velallisena tai takaajana valtio</t>
  </si>
  <si>
    <t>Velallisena tai takaajana kunta / seurakunta</t>
  </si>
  <si>
    <t>Velallisena tai takaajana talletuspankki</t>
  </si>
  <si>
    <t>Rahasto-osuudet (ETA-valtiot)</t>
  </si>
  <si>
    <t>Rahasto-osuudet (ETA-valtioon rinnastettavat valtiot)</t>
  </si>
  <si>
    <t>Muut</t>
  </si>
  <si>
    <t>83 i § Velkasitoumukset yhteensä</t>
  </si>
  <si>
    <t>Velallisena tai takaajana muu luottolaitos</t>
  </si>
  <si>
    <t>Pörssiyhtiöiden velkasitoumukset</t>
  </si>
  <si>
    <t>Pörssinoteeratut velkasitoumukset</t>
  </si>
  <si>
    <t>83 j § Osakkeet ja rahasto-osuudet yhteensä</t>
  </si>
  <si>
    <t>Pörssiosakkeet</t>
  </si>
  <si>
    <t>Rahasto-osuudet</t>
  </si>
  <si>
    <t xml:space="preserve">Kiinteistöt ja rakennukset </t>
  </si>
  <si>
    <t>Kiinteistö- ja asunto-osakkeet</t>
  </si>
  <si>
    <t>Velkasitoumukset, joissa vakuutena kiinteistöjä tai osakkeita</t>
  </si>
  <si>
    <t>VKL 83.5 § Vakuutusmaksusaamiset</t>
  </si>
  <si>
    <t>Kate yhteensä</t>
  </si>
  <si>
    <t>Kate / katettavaa</t>
  </si>
  <si>
    <t/>
  </si>
  <si>
    <t>VO01f</t>
  </si>
  <si>
    <t>451, 453</t>
  </si>
  <si>
    <t>Yhteenveto eläkesäätiön vastuuvelan katteesta</t>
  </si>
  <si>
    <t>Josta eläkevastuun katteena</t>
  </si>
  <si>
    <t>Kate eläkevastuun bruttomäärästä (%)</t>
  </si>
  <si>
    <t>Katettava eläkevastuu</t>
  </si>
  <si>
    <t>Eläkevastuu</t>
  </si>
  <si>
    <t>Eläkevastuusta vähennettävät erät (ESL 47 §)</t>
  </si>
  <si>
    <t>Eläkevastuusta vähennettävät muut erät</t>
  </si>
  <si>
    <t>Eläkesäätiölain 47 §:n mukaisena katteena oleva omaisuus</t>
  </si>
  <si>
    <t>47 b § Velkasitoumukset ja rahasto-osuudet yhteensä</t>
  </si>
  <si>
    <t>47 c § Velkasitoumukset yhteensä</t>
  </si>
  <si>
    <t>47 d § Osakkeet ja rahasto-osuudet yhteensä</t>
  </si>
  <si>
    <t>47 m § Muu eläkevastuun kate yhteensä</t>
  </si>
  <si>
    <t>Osakkeet ja osuudet</t>
  </si>
  <si>
    <t>Velkasitoumukset työnantajalle</t>
  </si>
  <si>
    <t>VO02e</t>
  </si>
  <si>
    <t xml:space="preserve">Eläkekassan vastuuvelan kateomaisuuden riskikeskittymät </t>
  </si>
  <si>
    <t>Tunnuksen tyyppi</t>
  </si>
  <si>
    <t>Tunnus</t>
  </si>
  <si>
    <t>Yhteisön tai kohteen nimi</t>
  </si>
  <si>
    <t>Sijoitusten käypä arvo</t>
  </si>
  <si>
    <t>Prosenttia vastuuvelan bruttomäärästä (%)</t>
  </si>
  <si>
    <t xml:space="preserve">1.  Yhteisöriski (83 l §)  </t>
  </si>
  <si>
    <t>83 h §:n 1 momentin 2, 4 tai 5 kohtien mukainen yhteisö</t>
  </si>
  <si>
    <t>Yhteisö</t>
  </si>
  <si>
    <t>83 i §:n 1 kohdan mukainen luottolaitos</t>
  </si>
  <si>
    <t>83 j §:n 1 momentin 3 tai 4 kohtien mukainen yhteisö</t>
  </si>
  <si>
    <t>Kohde</t>
  </si>
  <si>
    <t>3. Yhteisöriski (83 n §)</t>
  </si>
  <si>
    <t>1 momentin mukaan</t>
  </si>
  <si>
    <t>2 momentin mukaan</t>
  </si>
  <si>
    <t>1)</t>
  </si>
  <si>
    <t>3 momentin mukaan</t>
  </si>
  <si>
    <t>4. Osakasriski (83 o §)</t>
  </si>
  <si>
    <t>Osakasriski</t>
  </si>
  <si>
    <t>Osakasriski yhteensä</t>
  </si>
  <si>
    <t>2)</t>
  </si>
  <si>
    <t>Vastuuvelan bruttomäärä</t>
  </si>
  <si>
    <t>Täytetään aina jokaisesta kohdasta kolme suurinta riskiä suurimmasta pienimpään.</t>
  </si>
  <si>
    <t>1) VKL 83 n § 2 momentin mukaista omaisuutta voidaan yhdessä momentin 1 mukaisen ja samaan yhteisöön liittyvän omaisuuden kanssa kattaa enintään 10 prosenttia eläkevastuusta</t>
  </si>
  <si>
    <t>2) VKL 83 o §:n mukaisella omaisuudella voidaan kattaa yhteensä 25 prosenttia vastuuvelan bruttomäärästä. Yhden toiminnallisen kokonaisuuden kate voi olla korkeintaan 15 prosenttia.</t>
  </si>
  <si>
    <t>VO02f</t>
  </si>
  <si>
    <t>Eläkesäätiön eläkevastuun kateomaisuuden riskikeskittymät</t>
  </si>
  <si>
    <t>Prosenttia eläkevastuun bruttomäärästä (%)</t>
  </si>
  <si>
    <t>1.  Yhteisöriski (47 f §)</t>
  </si>
  <si>
    <t>47 b §:n 1 momentin 2, 4 tai 5 kohtien mukainen yhteisö</t>
  </si>
  <si>
    <t>47 c §:n 1 kohdan mukainen luottolaitos</t>
  </si>
  <si>
    <t>47 d §:n 1 momentin 3 tai 4 kohtien mukainen yhteisö</t>
  </si>
  <si>
    <t>3. Yhteisöriski (47 h §)</t>
  </si>
  <si>
    <t>4. Työnantajariski (47 i §)</t>
  </si>
  <si>
    <t>Työnantajariski</t>
  </si>
  <si>
    <t>Työnantajariski yhteensä</t>
  </si>
  <si>
    <t>Eläkevastuun bruttomäärä</t>
  </si>
  <si>
    <t>1) ESL 47 h § 2 momentin mukaista omaisuutta voidaan yhdessä momentin 1 mukaisen ja samaan yhteisöön liittyvän omaisuuden kanssa kattaa enintään 10 prosenttia eläkevastuusta</t>
  </si>
  <si>
    <t>2) ESL 47 i §:n mukaisella omaisuudella voidaan kattaa yhteensä 25 prosenttia eläkevastuun bruttomäärästä. Yhden toiminnallisen kokonaisuuden kate voi olla korkeintaan 15 prosenttia.</t>
  </si>
  <si>
    <t>VO03</t>
  </si>
  <si>
    <t>441, 443, 451, 453</t>
  </si>
  <si>
    <t>Arvostuserolaskelma</t>
  </si>
  <si>
    <t>Käypä arvo</t>
  </si>
  <si>
    <t>Kirjanpitoarvo</t>
  </si>
  <si>
    <t>Positiivinen erotus</t>
  </si>
  <si>
    <t>Negatiivinen erotus</t>
  </si>
  <si>
    <t>Sijoitukset yhteensä</t>
  </si>
  <si>
    <t>Kiinteistösijoitukset yhteensä</t>
  </si>
  <si>
    <t>Kiinteistöt</t>
  </si>
  <si>
    <t>Kiinteistöosakkeet</t>
  </si>
  <si>
    <t>Kiinteistöjen vuokraoikeuksien  hankintamenot</t>
  </si>
  <si>
    <t>Lainasaamiset omilta kiinteistöyrityksiltä</t>
  </si>
  <si>
    <t>Sijoitukset työnantajayritykseen yhteensä</t>
  </si>
  <si>
    <t>Työnantajayrityksen osakkeet ja osuudet</t>
  </si>
  <si>
    <t>Rahoitusmarkkinavälineet työnantajayritykseltä</t>
  </si>
  <si>
    <t>Velkakirjasaamiset työnantajayritykseltä</t>
  </si>
  <si>
    <t>Saamiset työnantajayritykseltä</t>
  </si>
  <si>
    <t>Muut sijoitukset työnantajayritykseen</t>
  </si>
  <si>
    <t>Muut sijoitukset yhteensä</t>
  </si>
  <si>
    <t>Rahoitusmarkkinavälineet</t>
  </si>
  <si>
    <t>Kiinnelainasaamiset</t>
  </si>
  <si>
    <t>Muut lainasaamiset</t>
  </si>
  <si>
    <t>Talletukset</t>
  </si>
  <si>
    <t xml:space="preserve">Muut sijoitukset </t>
  </si>
  <si>
    <t>Arvostuserot yhteensä</t>
  </si>
  <si>
    <t>VO04</t>
  </si>
  <si>
    <t>401, 435, 436, 442, 452</t>
  </si>
  <si>
    <t>Tietoja eläkevakuutuksesta</t>
  </si>
  <si>
    <t>Vakuutusmaksutulo</t>
  </si>
  <si>
    <t>Valtion osuus</t>
  </si>
  <si>
    <t>Kansaneläkelaitoksen osuus</t>
  </si>
  <si>
    <t>Maksetut eläkkeet ja muut korvaukset</t>
  </si>
  <si>
    <t>Liikevaihto</t>
  </si>
  <si>
    <t>Kokonaisliikekulut</t>
  </si>
  <si>
    <t xml:space="preserve">Liikekulut prosenttia  palkka- ja työtulosummasta </t>
  </si>
  <si>
    <t>Kokonaistulos</t>
  </si>
  <si>
    <t>Eläkevarat</t>
  </si>
  <si>
    <t>Siirto asiakashyvityksiin, prosenttia TyEL-palkkasummasta</t>
  </si>
  <si>
    <t>Palkkasumma (koko vuosi)</t>
  </si>
  <si>
    <t>Työtulosumma (koko vuosi)</t>
  </si>
  <si>
    <t>TyEL/MEL-vakuutuksia</t>
  </si>
  <si>
    <t>TyEL/MYEL-vakuutettuja</t>
  </si>
  <si>
    <t>MATA-vakuutettuja</t>
  </si>
  <si>
    <t>YEL-vakuutuksia</t>
  </si>
  <si>
    <t>Eläkkeensaajia</t>
  </si>
  <si>
    <t>Tuloksen käyttö kannatusmaksujen alentamiseen (%) TyEL-palkkasummasta</t>
  </si>
  <si>
    <t>Tunnuslukutaulukot</t>
  </si>
  <si>
    <t>VO06a</t>
  </si>
  <si>
    <t>Tulosanalyysi</t>
  </si>
  <si>
    <t>Vakuutusliikkeen tulos</t>
  </si>
  <si>
    <t>Sijoitustoiminnan tulos käyvin arvoin</t>
  </si>
  <si>
    <t>Sijoitustoiminnan nettotuotto käyvin arvoin (+)</t>
  </si>
  <si>
    <t>Vastuuvelan tuottovaatimus (-)</t>
  </si>
  <si>
    <t>Hoitokustannustulos</t>
  </si>
  <si>
    <t>Muu tulos</t>
  </si>
  <si>
    <t>Tuloksen käyttö</t>
  </si>
  <si>
    <t>Vakavaraisuuden muutokseen</t>
  </si>
  <si>
    <t>Vakavaraisuuspääomaan luettavan tasoitusmäärän muutokseen (Etera)</t>
  </si>
  <si>
    <t>Osittamattoman lisävakuutusvastuun muutokseen</t>
  </si>
  <si>
    <t>Arvostuserojen muutokseen</t>
  </si>
  <si>
    <t>Tilinpäätössiirtojen kertymän muutokseen</t>
  </si>
  <si>
    <t>Tilikauden voittoon</t>
  </si>
  <si>
    <t>Muuhun tasoitusmäärän muutokseen (Etera)</t>
  </si>
  <si>
    <t>Siirtoon asiakashyvityksiin</t>
  </si>
  <si>
    <t>VO06b</t>
  </si>
  <si>
    <t>Vakuutustoiminnan tulos</t>
  </si>
  <si>
    <t>Vastuuvelkaan sisältyvän vakavaraisuuspääoman muutokseen</t>
  </si>
  <si>
    <t>VO06e</t>
  </si>
  <si>
    <t>Vakavaraisuuden kartuttaminen vakuutusmaksuilla</t>
  </si>
  <si>
    <t>Varojen sisäinen siirto A-osastolta B-osastolle</t>
  </si>
  <si>
    <t>Sijoitustoiminnan nettotuotto käyvin arvoin sekä muut korkoerät (+)</t>
  </si>
  <si>
    <t>Lisävakuutusvastuun muutokseen</t>
  </si>
  <si>
    <t>Tilikauden ylijäämään</t>
  </si>
  <si>
    <t>Vakuutusmaksujen alennukseen</t>
  </si>
  <si>
    <t>Ylikatteen tai vakavaraisuuspääoman ylitteen palautukseen osakkaille</t>
  </si>
  <si>
    <t>Varojen sisäiseen siirtoon A-osastolle</t>
  </si>
  <si>
    <t>1) Sisältää sellaiset tuloslaskelman korkoerät, joita ei kirjata sijoitustoiminnan tuottoihin</t>
  </si>
  <si>
    <t>VO06f</t>
  </si>
  <si>
    <t>Vakavaraisuuden kartuttaminen kannatusmaksuilla</t>
  </si>
  <si>
    <t>Eläkevastuiden tuottovaatimus (-)</t>
  </si>
  <si>
    <t>Kannatusmaksujen alennukseen</t>
  </si>
  <si>
    <t>Ylikatteen tai vakavaraisuuspääoman ylitteen palautukseen TA:lle</t>
  </si>
  <si>
    <t>VO07</t>
  </si>
  <si>
    <t xml:space="preserve">Hoitokustannustulos </t>
  </si>
  <si>
    <t>Hoitokustannustulo yhteensä</t>
  </si>
  <si>
    <t>Vakuutusmaksun hoitokustannusosa</t>
  </si>
  <si>
    <t>Korvausratkaisuista aiheutuvien liikekulujen kattamiseen käytettävissä olevat maksuosat</t>
  </si>
  <si>
    <t>Muut tuotot</t>
  </si>
  <si>
    <t>Liikekulut  yhteensä</t>
  </si>
  <si>
    <t>Toimintokohtaiset liikekulut 1)</t>
  </si>
  <si>
    <t>Muut kulut</t>
  </si>
  <si>
    <t>Liikekulut hoitokustannustulosta</t>
  </si>
  <si>
    <t>%</t>
  </si>
  <si>
    <t>1) Ilman sijoitustoiminnan  ja työkyvyn ylläpitotoiminnan liikekuluja ja lakisääteisiä maksuja</t>
  </si>
  <si>
    <t>VO08</t>
  </si>
  <si>
    <t>401, 442, 452</t>
  </si>
  <si>
    <t>Vuosittain</t>
  </si>
  <si>
    <t>15.2.</t>
  </si>
  <si>
    <t>Työkyvyn ylläpitotoiminta</t>
  </si>
  <si>
    <t>Vakuutusmaksutulo; työkyvyttömyysriskin hallintaosa</t>
  </si>
  <si>
    <t>Korvauskuluihin kirjatut maksun työkyvyyttömyysriskin hallintaosalla katetut kulut</t>
  </si>
  <si>
    <t>Liikekuluihin kirjatut maksun hoitokustannusosalla katetut työkyvyttömyysriskin hallitsemisesta aiheutuneet kulut</t>
  </si>
  <si>
    <t>Uusien työkyvyttömyysriskin hallitsemiseksi tehtyjen palvelusopimusten kokonaiseuromäärä</t>
  </si>
  <si>
    <t>Työkyvyttömyysriskin hallintaosalla katetut kulut / Työkyvyttömyysriskin hallintaosa, %</t>
  </si>
  <si>
    <t>Työkyvyn ylläpitotoiminnan hoitokulujen sallittu enimmäismäärä</t>
  </si>
  <si>
    <t>Muut kulut; työkyvyn ylläpitotoiminnan hoitokulut</t>
  </si>
  <si>
    <t>Työkyvyn ylläpitotoiminan hoitokulut / Enimmäismäärä, %</t>
  </si>
  <si>
    <t>VO09</t>
  </si>
  <si>
    <t>Yhtiön omalla vastuulla olevien liikkeiden vakuutusmaksutulo</t>
  </si>
  <si>
    <t>Omalla vastuulla olevien liikkeiden vastuuvelan korko</t>
  </si>
  <si>
    <t>Vakuutusliikkeen tulo yhteensä</t>
  </si>
  <si>
    <t>Maksetut rahastoidut eläkkeet</t>
  </si>
  <si>
    <t>Maksutappiot</t>
  </si>
  <si>
    <t>Omalla vastuulla olevien liikkeiden vastuuvelan muutos</t>
  </si>
  <si>
    <t>Korvausmeno yhteensä</t>
  </si>
  <si>
    <t>Tätä tiedostoa ei voi käyttää raportointiin. Tiedoston tarkoituksena on havainnollistaa tiedonkeruusovellusta. Taulukot vastaavat pääosin tiedonkeruusovellusta, mutta osa toiminnallisuuksista on kytketty pois.</t>
  </si>
  <si>
    <t>Poistetaan Max %-rajoitus</t>
  </si>
  <si>
    <r>
      <t xml:space="preserve"> </t>
    </r>
    <r>
      <rPr>
        <b/>
        <sz val="9"/>
        <color rgb="FFFF0000"/>
        <rFont val="Arial"/>
        <family val="2"/>
      </rPr>
      <t>83 k §</t>
    </r>
    <r>
      <rPr>
        <b/>
        <sz val="9"/>
        <color indexed="8"/>
        <rFont val="Arial"/>
        <family val="2"/>
      </rPr>
      <t xml:space="preserve"> Sijoitukset kiinteistöihin yhteensä </t>
    </r>
  </si>
  <si>
    <t>Poistetaan pykäläviittaus</t>
  </si>
  <si>
    <r>
      <rPr>
        <b/>
        <sz val="9"/>
        <color rgb="FFFF0000"/>
        <rFont val="Arial"/>
        <family val="2"/>
      </rPr>
      <t>47 e §</t>
    </r>
    <r>
      <rPr>
        <b/>
        <sz val="9"/>
        <color indexed="8"/>
        <rFont val="Arial"/>
        <family val="2"/>
      </rPr>
      <t xml:space="preserve"> Sijoitukset kiinteistöihin yhteensä </t>
    </r>
  </si>
  <si>
    <r>
      <t xml:space="preserve">2.  Kiinteistöriski </t>
    </r>
    <r>
      <rPr>
        <b/>
        <sz val="9"/>
        <color rgb="FFFF0000"/>
        <rFont val="Arial"/>
        <family val="2"/>
      </rPr>
      <t xml:space="preserve">(83 m §) </t>
    </r>
  </si>
  <si>
    <r>
      <t xml:space="preserve">2.  Kiinteistöriski </t>
    </r>
    <r>
      <rPr>
        <b/>
        <sz val="9"/>
        <color rgb="FFFF0000"/>
        <rFont val="Arial"/>
        <family val="2"/>
      </rPr>
      <t xml:space="preserve">(47 g §)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</si>
</sst>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#,##0.00\ _€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9"/>
      <color theme="3"/>
      <name val="Arial"/>
      <family val="2"/>
    </font>
    <font>
      <sz val="9"/>
      <color rgb="FF00000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i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250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3" fillId="0" borderId="0" xfId="2" quotePrefix="1" applyFont="1" applyFill="1" applyAlignment="1" applyProtection="1">
      <alignment vertical="center"/>
    </xf>
    <xf numFmtId="4" fontId="8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Alignment="1" applyProtection="1">
      <alignment vertical="center"/>
    </xf>
    <xf numFmtId="0" fontId="6" fillId="0" borderId="0" xfId="4" applyFont="1" applyProtection="1"/>
    <xf numFmtId="0" fontId="14" fillId="0" borderId="0" xfId="2" applyFont="1" applyFill="1" applyAlignment="1" applyProtection="1">
      <alignment vertical="center"/>
    </xf>
    <xf numFmtId="0" fontId="6" fillId="0" borderId="0" xfId="0" applyFont="1" applyProtection="1"/>
    <xf numFmtId="0" fontId="15" fillId="0" borderId="0" xfId="0" applyFont="1" applyProtection="1"/>
    <xf numFmtId="0" fontId="3" fillId="0" borderId="1" xfId="2" applyFont="1" applyFill="1" applyBorder="1" applyAlignment="1" applyProtection="1">
      <alignment horizontal="center" vertical="center" wrapText="1"/>
    </xf>
    <xf numFmtId="0" fontId="16" fillId="2" borderId="1" xfId="2" quotePrefix="1" applyFont="1" applyFill="1" applyBorder="1" applyAlignment="1" applyProtection="1">
      <alignment horizontal="center" vertical="center"/>
    </xf>
    <xf numFmtId="0" fontId="6" fillId="0" borderId="1" xfId="2" quotePrefix="1" applyFont="1" applyFill="1" applyBorder="1" applyAlignment="1" applyProtection="1">
      <alignment horizontal="center" vertical="center"/>
    </xf>
    <xf numFmtId="0" fontId="16" fillId="2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3" fontId="3" fillId="3" borderId="1" xfId="2" applyNumberFormat="1" applyFont="1" applyFill="1" applyBorder="1" applyAlignment="1" applyProtection="1">
      <alignment horizontal="right" vertical="center"/>
    </xf>
    <xf numFmtId="49" fontId="6" fillId="4" borderId="2" xfId="0" applyNumberFormat="1" applyFont="1" applyFill="1" applyBorder="1" applyAlignment="1" applyProtection="1">
      <alignment horizontal="center" vertical="top"/>
    </xf>
    <xf numFmtId="49" fontId="6" fillId="4" borderId="8" xfId="0" applyNumberFormat="1" applyFont="1" applyFill="1" applyBorder="1" applyAlignment="1" applyProtection="1">
      <alignment horizontal="center" vertical="top"/>
    </xf>
    <xf numFmtId="49" fontId="6" fillId="4" borderId="3" xfId="0" applyNumberFormat="1" applyFont="1" applyFill="1" applyBorder="1" applyAlignment="1" applyProtection="1">
      <alignment horizontal="center" vertical="top"/>
    </xf>
    <xf numFmtId="0" fontId="3" fillId="0" borderId="0" xfId="2" applyFont="1" applyFill="1" applyBorder="1" applyAlignment="1" applyProtection="1">
      <alignment horizontal="left" vertical="center" wrapText="1" indent="2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49" fontId="6" fillId="4" borderId="6" xfId="0" applyNumberFormat="1" applyFont="1" applyFill="1" applyBorder="1" applyAlignment="1" applyProtection="1">
      <alignment horizontal="center" vertical="top"/>
    </xf>
    <xf numFmtId="49" fontId="6" fillId="4" borderId="10" xfId="0" applyNumberFormat="1" applyFont="1" applyFill="1" applyBorder="1" applyAlignment="1" applyProtection="1">
      <alignment horizontal="center" vertical="top"/>
    </xf>
    <xf numFmtId="49" fontId="6" fillId="4" borderId="7" xfId="0" applyNumberFormat="1" applyFont="1" applyFill="1" applyBorder="1" applyAlignment="1" applyProtection="1">
      <alignment horizontal="center" vertical="top"/>
    </xf>
    <xf numFmtId="0" fontId="6" fillId="0" borderId="0" xfId="4" quotePrefix="1" applyFont="1" applyProtection="1"/>
    <xf numFmtId="0" fontId="16" fillId="2" borderId="0" xfId="2" applyFont="1" applyFill="1" applyAlignment="1" applyProtection="1">
      <alignment vertical="center"/>
    </xf>
    <xf numFmtId="0" fontId="17" fillId="0" borderId="0" xfId="2" quotePrefix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4"/>
    </xf>
    <xf numFmtId="0" fontId="16" fillId="2" borderId="0" xfId="2" quotePrefix="1" applyFont="1" applyFill="1" applyBorder="1" applyAlignment="1" applyProtection="1">
      <alignment horizontal="center" vertical="center"/>
    </xf>
    <xf numFmtId="0" fontId="16" fillId="2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1" fontId="3" fillId="0" borderId="0" xfId="4" applyNumberFormat="1" applyFont="1" applyProtection="1"/>
    <xf numFmtId="49" fontId="6" fillId="4" borderId="11" xfId="0" applyNumberFormat="1" applyFont="1" applyFill="1" applyBorder="1" applyAlignment="1" applyProtection="1">
      <alignment horizontal="center" vertical="top"/>
    </xf>
    <xf numFmtId="3" fontId="3" fillId="3" borderId="12" xfId="2" applyNumberFormat="1" applyFont="1" applyFill="1" applyBorder="1" applyAlignment="1" applyProtection="1">
      <alignment horizontal="right" vertical="center"/>
    </xf>
    <xf numFmtId="4" fontId="3" fillId="3" borderId="1" xfId="1" applyNumberFormat="1" applyFont="1" applyFill="1" applyBorder="1" applyAlignment="1" applyProtection="1">
      <alignment horizontal="right" vertical="center"/>
    </xf>
    <xf numFmtId="1" fontId="18" fillId="5" borderId="1" xfId="1" applyNumberFormat="1" applyFont="1" applyFill="1" applyBorder="1" applyAlignment="1" applyProtection="1">
      <alignment horizontal="center" vertical="center"/>
    </xf>
    <xf numFmtId="1" fontId="8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wrapText="1" indent="3"/>
    </xf>
    <xf numFmtId="49" fontId="6" fillId="4" borderId="13" xfId="0" applyNumberFormat="1" applyFont="1" applyFill="1" applyBorder="1" applyAlignment="1" applyProtection="1">
      <alignment horizontal="center" vertical="top"/>
    </xf>
    <xf numFmtId="1" fontId="6" fillId="0" borderId="0" xfId="1" applyNumberFormat="1" applyFont="1" applyProtection="1"/>
    <xf numFmtId="49" fontId="6" fillId="4" borderId="14" xfId="0" applyNumberFormat="1" applyFont="1" applyFill="1" applyBorder="1" applyAlignment="1" applyProtection="1">
      <alignment horizontal="center" vertical="top"/>
    </xf>
    <xf numFmtId="0" fontId="16" fillId="2" borderId="0" xfId="4" applyFont="1" applyFill="1" applyProtection="1"/>
    <xf numFmtId="2" fontId="6" fillId="0" borderId="0" xfId="1" applyNumberFormat="1" applyFont="1" applyProtection="1"/>
    <xf numFmtId="2" fontId="6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indent="2"/>
    </xf>
    <xf numFmtId="2" fontId="3" fillId="3" borderId="11" xfId="1" applyNumberFormat="1" applyFont="1" applyFill="1" applyBorder="1" applyAlignment="1" applyProtection="1">
      <alignment horizontal="right" vertical="center"/>
    </xf>
    <xf numFmtId="3" fontId="3" fillId="3" borderId="3" xfId="2" applyNumberFormat="1" applyFont="1" applyFill="1" applyBorder="1" applyAlignment="1" applyProtection="1">
      <alignment horizontal="right" vertical="center"/>
    </xf>
    <xf numFmtId="3" fontId="3" fillId="3" borderId="2" xfId="2" applyNumberFormat="1" applyFont="1" applyFill="1" applyBorder="1" applyAlignment="1" applyProtection="1">
      <alignment horizontal="right" vertical="center"/>
    </xf>
    <xf numFmtId="4" fontId="3" fillId="3" borderId="6" xfId="2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top"/>
    </xf>
    <xf numFmtId="49" fontId="6" fillId="4" borderId="16" xfId="0" applyNumberFormat="1" applyFont="1" applyFill="1" applyBorder="1" applyAlignment="1" applyProtection="1">
      <alignment horizontal="center" vertical="top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/>
    <xf numFmtId="0" fontId="3" fillId="0" borderId="0" xfId="5" applyFont="1" applyFill="1" applyAlignment="1" applyProtection="1">
      <alignment horizont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0" fontId="3" fillId="0" borderId="0" xfId="5" applyFont="1" applyFill="1" applyAlignment="1" applyProtection="1">
      <alignment horizontal="left"/>
    </xf>
    <xf numFmtId="4" fontId="8" fillId="0" borderId="0" xfId="5" applyNumberFormat="1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center"/>
    </xf>
    <xf numFmtId="0" fontId="3" fillId="0" borderId="0" xfId="5" applyFont="1" applyFill="1" applyBorder="1" applyAlignment="1" applyProtection="1">
      <alignment horizontal="left"/>
    </xf>
    <xf numFmtId="0" fontId="13" fillId="0" borderId="0" xfId="5" applyFont="1" applyFill="1" applyAlignment="1" applyProtection="1"/>
    <xf numFmtId="0" fontId="6" fillId="0" borderId="0" xfId="4" applyFont="1" applyAlignment="1" applyProtection="1"/>
    <xf numFmtId="0" fontId="14" fillId="0" borderId="0" xfId="5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16" fillId="2" borderId="1" xfId="5" quotePrefix="1" applyFont="1" applyFill="1" applyBorder="1" applyAlignment="1" applyProtection="1">
      <alignment horizontal="center" vertical="center"/>
    </xf>
    <xf numFmtId="0" fontId="16" fillId="2" borderId="11" xfId="5" quotePrefix="1" applyFont="1" applyFill="1" applyBorder="1" applyAlignment="1" applyProtection="1">
      <alignment horizontal="center" vertical="center"/>
    </xf>
    <xf numFmtId="0" fontId="6" fillId="0" borderId="1" xfId="5" quotePrefix="1" applyFont="1" applyFill="1" applyBorder="1" applyAlignment="1" applyProtection="1">
      <alignment horizontal="center" vertical="center"/>
    </xf>
    <xf numFmtId="0" fontId="16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vertical="center"/>
    </xf>
    <xf numFmtId="3" fontId="3" fillId="3" borderId="15" xfId="5" applyNumberFormat="1" applyFont="1" applyFill="1" applyBorder="1" applyAlignment="1" applyProtection="1">
      <alignment horizontal="right" vertical="center"/>
    </xf>
    <xf numFmtId="0" fontId="13" fillId="0" borderId="0" xfId="5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left" vertical="center" wrapText="1" indent="2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6" fillId="2" borderId="0" xfId="5" quotePrefix="1" applyFont="1" applyFill="1" applyBorder="1" applyAlignment="1" applyProtection="1">
      <alignment horizontal="center" vertical="center"/>
    </xf>
    <xf numFmtId="0" fontId="16" fillId="2" borderId="0" xfId="5" applyFont="1" applyFill="1" applyBorder="1" applyAlignment="1" applyProtection="1">
      <alignment horizontal="center" vertical="center"/>
    </xf>
    <xf numFmtId="0" fontId="6" fillId="0" borderId="0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3" fontId="3" fillId="3" borderId="12" xfId="5" applyNumberFormat="1" applyFont="1" applyFill="1" applyBorder="1" applyAlignment="1" applyProtection="1">
      <alignment horizontal="right" vertical="center"/>
    </xf>
    <xf numFmtId="3" fontId="3" fillId="3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wrapText="1" indent="3"/>
    </xf>
    <xf numFmtId="3" fontId="6" fillId="4" borderId="1" xfId="0" applyNumberFormat="1" applyFont="1" applyFill="1" applyBorder="1" applyAlignment="1" applyProtection="1">
      <alignment horizontal="center" vertical="top"/>
    </xf>
    <xf numFmtId="3" fontId="3" fillId="3" borderId="11" xfId="5" applyNumberFormat="1" applyFont="1" applyFill="1" applyBorder="1" applyAlignment="1" applyProtection="1">
      <alignment horizontal="right" vertical="center"/>
    </xf>
    <xf numFmtId="4" fontId="3" fillId="3" borderId="15" xfId="5" applyNumberFormat="1" applyFont="1" applyFill="1" applyBorder="1" applyAlignment="1" applyProtection="1">
      <alignment horizontal="right" vertical="center"/>
    </xf>
    <xf numFmtId="49" fontId="6" fillId="4" borderId="12" xfId="0" applyNumberFormat="1" applyFont="1" applyFill="1" applyBorder="1" applyAlignment="1" applyProtection="1">
      <alignment horizontal="center" vertical="top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1" xfId="5" applyFont="1" applyFill="1" applyBorder="1" applyAlignment="1" applyProtection="1">
      <alignment vertical="center" wrapText="1"/>
    </xf>
    <xf numFmtId="0" fontId="3" fillId="0" borderId="1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vertical="center" wrapText="1"/>
    </xf>
    <xf numFmtId="0" fontId="3" fillId="0" borderId="0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4" fontId="7" fillId="0" borderId="0" xfId="0" applyNumberFormat="1" applyFont="1" applyFill="1" applyBorder="1" applyAlignment="1" applyProtection="1">
      <alignment horizontal="left" vertical="center" indent="4"/>
    </xf>
    <xf numFmtId="3" fontId="3" fillId="7" borderId="1" xfId="5" applyNumberFormat="1" applyFont="1" applyFill="1" applyBorder="1" applyAlignment="1" applyProtection="1">
      <alignment horizontal="right" vertical="center"/>
      <protection locked="0"/>
    </xf>
    <xf numFmtId="3" fontId="3" fillId="7" borderId="1" xfId="5" quotePrefix="1" applyNumberFormat="1" applyFont="1" applyFill="1" applyBorder="1" applyAlignment="1" applyProtection="1">
      <alignment horizontal="right" vertical="center"/>
      <protection locked="0"/>
    </xf>
    <xf numFmtId="0" fontId="18" fillId="0" borderId="0" xfId="5" applyFont="1" applyFill="1" applyProtection="1"/>
    <xf numFmtId="2" fontId="3" fillId="0" borderId="0" xfId="1" applyNumberFormat="1" applyFont="1" applyFill="1" applyProtection="1"/>
    <xf numFmtId="1" fontId="3" fillId="6" borderId="0" xfId="1" applyNumberFormat="1" applyFont="1" applyFill="1" applyProtection="1"/>
    <xf numFmtId="0" fontId="16" fillId="2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 indent="1"/>
    </xf>
    <xf numFmtId="0" fontId="17" fillId="0" borderId="1" xfId="5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6"/>
    </xf>
    <xf numFmtId="49" fontId="6" fillId="5" borderId="1" xfId="0" applyNumberFormat="1" applyFont="1" applyFill="1" applyBorder="1" applyAlignment="1" applyProtection="1">
      <alignment horizontal="center" vertical="top"/>
    </xf>
    <xf numFmtId="9" fontId="3" fillId="0" borderId="0" xfId="1" applyFont="1" applyFill="1" applyProtection="1"/>
    <xf numFmtId="49" fontId="6" fillId="5" borderId="15" xfId="0" applyNumberFormat="1" applyFont="1" applyFill="1" applyBorder="1" applyAlignment="1" applyProtection="1">
      <alignment horizontal="center" vertical="top"/>
    </xf>
    <xf numFmtId="49" fontId="6" fillId="5" borderId="16" xfId="0" applyNumberFormat="1" applyFont="1" applyFill="1" applyBorder="1" applyAlignment="1" applyProtection="1">
      <alignment horizontal="center" vertical="top"/>
    </xf>
    <xf numFmtId="49" fontId="6" fillId="5" borderId="12" xfId="0" applyNumberFormat="1" applyFont="1" applyFill="1" applyBorder="1" applyAlignment="1" applyProtection="1">
      <alignment horizontal="center" vertical="top"/>
    </xf>
    <xf numFmtId="3" fontId="3" fillId="3" borderId="12" xfId="1" applyNumberFormat="1" applyFont="1" applyFill="1" applyBorder="1" applyAlignment="1" applyProtection="1">
      <alignment horizontal="right" vertical="center"/>
    </xf>
    <xf numFmtId="14" fontId="3" fillId="0" borderId="0" xfId="5" applyNumberFormat="1" applyFont="1" applyFill="1" applyAlignment="1" applyProtection="1">
      <alignment horizontal="center" vertical="center"/>
    </xf>
    <xf numFmtId="0" fontId="15" fillId="0" borderId="0" xfId="5" applyFont="1" applyFill="1" applyProtection="1"/>
    <xf numFmtId="14" fontId="3" fillId="0" borderId="0" xfId="5" applyNumberFormat="1" applyFont="1" applyFill="1" applyProtection="1"/>
    <xf numFmtId="0" fontId="6" fillId="0" borderId="0" xfId="0" applyFont="1" applyAlignment="1" applyProtection="1">
      <alignment horizontal="center"/>
    </xf>
    <xf numFmtId="0" fontId="13" fillId="0" borderId="0" xfId="0" applyFont="1" applyProtection="1"/>
    <xf numFmtId="0" fontId="16" fillId="2" borderId="14" xfId="5" quotePrefix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top"/>
    </xf>
    <xf numFmtId="0" fontId="8" fillId="0" borderId="0" xfId="5" applyFont="1" applyFill="1" applyAlignment="1" applyProtection="1">
      <alignment horizontal="left" vertical="center"/>
    </xf>
    <xf numFmtId="0" fontId="13" fillId="0" borderId="0" xfId="5" applyFont="1" applyFill="1" applyAlignment="1" applyProtection="1">
      <alignment horizontal="center" vertical="center"/>
    </xf>
    <xf numFmtId="3" fontId="6" fillId="3" borderId="14" xfId="5" quotePrefix="1" applyNumberFormat="1" applyFont="1" applyFill="1" applyBorder="1" applyAlignment="1" applyProtection="1">
      <alignment horizontal="right" vertical="center"/>
    </xf>
    <xf numFmtId="3" fontId="6" fillId="8" borderId="0" xfId="0" applyNumberFormat="1" applyFont="1" applyFill="1" applyProtection="1"/>
    <xf numFmtId="0" fontId="3" fillId="0" borderId="0" xfId="5" applyFont="1" applyFill="1" applyAlignment="1" applyProtection="1">
      <alignment horizontal="left" vertical="center" indent="2"/>
    </xf>
    <xf numFmtId="0" fontId="19" fillId="0" borderId="0" xfId="5" applyFont="1" applyFill="1" applyAlignment="1" applyProtection="1">
      <alignment horizontal="left" vertical="center" indent="4"/>
    </xf>
    <xf numFmtId="0" fontId="13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3" fontId="6" fillId="3" borderId="15" xfId="5" quotePrefix="1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center"/>
    </xf>
    <xf numFmtId="49" fontId="6" fillId="4" borderId="16" xfId="0" applyNumberFormat="1" applyFont="1" applyFill="1" applyBorder="1" applyAlignment="1" applyProtection="1">
      <alignment horizontal="center" vertical="center"/>
    </xf>
    <xf numFmtId="49" fontId="6" fillId="4" borderId="12" xfId="0" applyNumberFormat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6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/>
    </xf>
    <xf numFmtId="0" fontId="3" fillId="0" borderId="0" xfId="5" applyFont="1" applyFill="1" applyAlignment="1" applyProtection="1">
      <alignment horizontal="left" vertical="center" wrapText="1"/>
    </xf>
    <xf numFmtId="0" fontId="3" fillId="0" borderId="0" xfId="5" applyFont="1" applyFill="1" applyAlignment="1" applyProtection="1">
      <alignment horizontal="center" vertical="center" wrapText="1"/>
    </xf>
    <xf numFmtId="4" fontId="3" fillId="2" borderId="9" xfId="5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5" applyNumberFormat="1" applyFont="1" applyFill="1" applyBorder="1" applyAlignment="1" applyProtection="1">
      <alignment horizontal="right" vertical="center"/>
      <protection locked="0"/>
    </xf>
    <xf numFmtId="0" fontId="6" fillId="0" borderId="0" xfId="5" applyFont="1" applyFill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166" fontId="6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0" fontId="3" fillId="0" borderId="0" xfId="5" applyFont="1" applyFill="1" applyAlignment="1" applyProtection="1">
      <alignment horizontal="left" vertical="center" indent="3"/>
    </xf>
    <xf numFmtId="0" fontId="6" fillId="0" borderId="0" xfId="0" quotePrefix="1" applyFont="1" applyAlignment="1">
      <alignment horizontal="center"/>
    </xf>
    <xf numFmtId="0" fontId="16" fillId="2" borderId="0" xfId="0" applyFont="1" applyFill="1"/>
    <xf numFmtId="0" fontId="6" fillId="0" borderId="0" xfId="0" applyFont="1" applyAlignment="1">
      <alignment vertical="center"/>
    </xf>
    <xf numFmtId="0" fontId="19" fillId="0" borderId="0" xfId="5" applyFont="1" applyFill="1" applyAlignment="1" applyProtection="1">
      <alignment horizontal="left" vertical="center" wrapText="1" indent="2"/>
    </xf>
    <xf numFmtId="0" fontId="19" fillId="0" borderId="0" xfId="5" applyFont="1" applyFill="1" applyAlignment="1" applyProtection="1">
      <alignment horizontal="left" vertical="center" indent="2"/>
    </xf>
    <xf numFmtId="0" fontId="3" fillId="0" borderId="0" xfId="5" applyFont="1" applyFill="1" applyAlignment="1" applyProtection="1">
      <alignment horizontal="left" vertical="center" indent="6"/>
    </xf>
    <xf numFmtId="0" fontId="19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3"/>
    </xf>
    <xf numFmtId="0" fontId="3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6"/>
    </xf>
    <xf numFmtId="0" fontId="6" fillId="0" borderId="0" xfId="0" applyFont="1" applyAlignment="1">
      <alignment horizontal="center" vertical="center"/>
    </xf>
    <xf numFmtId="0" fontId="19" fillId="0" borderId="0" xfId="5" applyFont="1" applyFill="1" applyAlignment="1" applyProtection="1">
      <alignment horizontal="left" vertical="center" wrapText="1" indent="6"/>
    </xf>
    <xf numFmtId="0" fontId="17" fillId="0" borderId="0" xfId="5" quotePrefix="1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center" vertical="center"/>
    </xf>
    <xf numFmtId="3" fontId="3" fillId="6" borderId="0" xfId="5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 vertical="center"/>
    </xf>
    <xf numFmtId="0" fontId="18" fillId="0" borderId="0" xfId="5" applyFont="1" applyFill="1" applyAlignment="1" applyProtection="1">
      <alignment horizontal="left" vertical="center"/>
    </xf>
    <xf numFmtId="0" fontId="6" fillId="0" borderId="0" xfId="7" applyFont="1" applyAlignment="1" applyProtection="1">
      <alignment horizontal="left" vertical="center" wrapText="1"/>
    </xf>
    <xf numFmtId="0" fontId="6" fillId="0" borderId="0" xfId="7" applyFont="1" applyAlignment="1" applyProtection="1">
      <alignment horizontal="left" vertical="center"/>
    </xf>
    <xf numFmtId="0" fontId="16" fillId="2" borderId="0" xfId="5" applyFont="1" applyFill="1" applyProtection="1"/>
    <xf numFmtId="0" fontId="18" fillId="0" borderId="0" xfId="5" applyFont="1" applyFill="1" applyAlignment="1" applyProtection="1">
      <alignment horizontal="left" vertical="center" wrapText="1"/>
    </xf>
    <xf numFmtId="3" fontId="3" fillId="3" borderId="1" xfId="5" applyNumberFormat="1" applyFont="1" applyFill="1" applyBorder="1" applyAlignment="1" applyProtection="1">
      <alignment horizontal="right" vertical="center" wrapText="1"/>
    </xf>
    <xf numFmtId="0" fontId="6" fillId="0" borderId="0" xfId="7" applyFont="1" applyBorder="1" applyAlignment="1" applyProtection="1">
      <alignment horizontal="left" vertical="center"/>
    </xf>
    <xf numFmtId="3" fontId="3" fillId="0" borderId="0" xfId="5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Fill="1" applyBorder="1" applyAlignment="1" applyProtection="1">
      <alignment horizontal="right"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0" fontId="6" fillId="0" borderId="0" xfId="0" quotePrefix="1" applyFont="1"/>
    <xf numFmtId="0" fontId="6" fillId="0" borderId="0" xfId="7" applyFont="1" applyProtection="1"/>
    <xf numFmtId="0" fontId="22" fillId="0" borderId="0" xfId="8" applyFont="1"/>
    <xf numFmtId="0" fontId="16" fillId="2" borderId="0" xfId="7" applyFont="1" applyFill="1" applyAlignment="1" applyProtection="1">
      <alignment vertical="center" wrapText="1"/>
    </xf>
    <xf numFmtId="0" fontId="6" fillId="0" borderId="0" xfId="7" applyFont="1" applyAlignment="1" applyProtection="1">
      <alignment vertical="center" wrapText="1"/>
    </xf>
    <xf numFmtId="0" fontId="18" fillId="0" borderId="0" xfId="7" applyFont="1" applyAlignment="1" applyProtection="1">
      <alignment horizontal="left" vertical="center" wrapText="1"/>
    </xf>
    <xf numFmtId="0" fontId="12" fillId="0" borderId="0" xfId="8" applyFont="1" applyAlignment="1" applyProtection="1"/>
    <xf numFmtId="0" fontId="12" fillId="0" borderId="0" xfId="8" applyFont="1" applyAlignment="1" applyProtection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6" fillId="0" borderId="0" xfId="0" applyFont="1" applyAlignment="1"/>
    <xf numFmtId="0" fontId="13" fillId="0" borderId="0" xfId="5" applyFont="1" applyFill="1" applyProtection="1"/>
    <xf numFmtId="1" fontId="24" fillId="5" borderId="1" xfId="1" applyNumberFormat="1" applyFont="1" applyFill="1" applyBorder="1" applyAlignment="1" applyProtection="1">
      <alignment horizontal="center" vertical="center"/>
    </xf>
    <xf numFmtId="0" fontId="13" fillId="0" borderId="0" xfId="2" applyFont="1" applyFill="1" applyProtection="1"/>
    <xf numFmtId="0" fontId="13" fillId="0" borderId="0" xfId="4" applyFont="1" applyProtection="1"/>
    <xf numFmtId="14" fontId="13" fillId="0" borderId="1" xfId="2" applyNumberFormat="1" applyFont="1" applyFill="1" applyBorder="1" applyAlignment="1" applyProtection="1">
      <alignment horizontal="center" vertical="center"/>
    </xf>
    <xf numFmtId="14" fontId="13" fillId="0" borderId="1" xfId="5" applyNumberFormat="1" applyFont="1" applyFill="1" applyBorder="1" applyAlignment="1" applyProtection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9" borderId="15" xfId="5" applyFont="1" applyFill="1" applyBorder="1" applyAlignment="1" applyProtection="1">
      <alignment horizontal="left" vertical="center" wrapText="1" indent="2"/>
    </xf>
    <xf numFmtId="0" fontId="3" fillId="9" borderId="16" xfId="5" applyFont="1" applyFill="1" applyBorder="1" applyAlignment="1" applyProtection="1">
      <alignment horizontal="left" vertical="center" wrapText="1" indent="2"/>
    </xf>
    <xf numFmtId="0" fontId="0" fillId="0" borderId="16" xfId="0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6" borderId="3" xfId="5" applyFont="1" applyFill="1" applyBorder="1" applyAlignment="1" applyProtection="1">
      <alignment horizontal="center" vertical="center"/>
    </xf>
    <xf numFmtId="0" fontId="11" fillId="6" borderId="4" xfId="5" applyFont="1" applyFill="1" applyBorder="1" applyAlignment="1" applyProtection="1">
      <alignment horizontal="center" vertical="center"/>
    </xf>
    <xf numFmtId="0" fontId="11" fillId="6" borderId="5" xfId="5" applyFont="1" applyFill="1" applyBorder="1" applyAlignment="1" applyProtection="1">
      <alignment horizontal="center" vertical="center"/>
    </xf>
    <xf numFmtId="0" fontId="11" fillId="6" borderId="6" xfId="5" applyFont="1" applyFill="1" applyBorder="1" applyAlignment="1" applyProtection="1">
      <alignment horizontal="center" vertical="center"/>
    </xf>
    <xf numFmtId="0" fontId="11" fillId="6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20" fillId="2" borderId="2" xfId="5" applyFont="1" applyFill="1" applyBorder="1" applyAlignment="1" applyProtection="1">
      <alignment horizontal="center" vertical="center"/>
    </xf>
    <xf numFmtId="0" fontId="21" fillId="6" borderId="3" xfId="5" applyFont="1" applyFill="1" applyBorder="1" applyAlignment="1" applyProtection="1">
      <alignment horizontal="center" vertical="center"/>
    </xf>
    <xf numFmtId="0" fontId="21" fillId="6" borderId="4" xfId="5" applyFont="1" applyFill="1" applyBorder="1" applyAlignment="1" applyProtection="1">
      <alignment horizontal="center" vertical="center"/>
    </xf>
    <xf numFmtId="0" fontId="21" fillId="6" borderId="5" xfId="5" applyFont="1" applyFill="1" applyBorder="1" applyAlignment="1" applyProtection="1">
      <alignment horizontal="center" vertical="center"/>
    </xf>
    <xf numFmtId="0" fontId="21" fillId="6" borderId="6" xfId="5" applyFont="1" applyFill="1" applyBorder="1" applyAlignment="1" applyProtection="1">
      <alignment horizontal="center" vertical="center"/>
    </xf>
    <xf numFmtId="0" fontId="21" fillId="6" borderId="7" xfId="5" applyFont="1" applyFill="1" applyBorder="1" applyAlignment="1" applyProtection="1">
      <alignment horizontal="center" vertical="center"/>
    </xf>
    <xf numFmtId="0" fontId="21" fillId="0" borderId="3" xfId="5" applyFont="1" applyFill="1" applyBorder="1" applyAlignment="1" applyProtection="1">
      <alignment horizontal="center" vertical="center"/>
    </xf>
    <xf numFmtId="0" fontId="21" fillId="0" borderId="4" xfId="5" applyFont="1" applyFill="1" applyBorder="1" applyAlignment="1" applyProtection="1">
      <alignment horizontal="center" vertical="center"/>
    </xf>
    <xf numFmtId="0" fontId="21" fillId="0" borderId="5" xfId="5" applyFont="1" applyFill="1" applyBorder="1" applyAlignment="1" applyProtection="1">
      <alignment horizontal="center" vertical="center"/>
    </xf>
    <xf numFmtId="0" fontId="21" fillId="0" borderId="6" xfId="5" applyFont="1" applyFill="1" applyBorder="1" applyAlignment="1" applyProtection="1">
      <alignment horizontal="center" vertical="center"/>
    </xf>
    <xf numFmtId="0" fontId="21" fillId="0" borderId="7" xfId="5" applyFont="1" applyFill="1" applyBorder="1" applyAlignment="1" applyProtection="1">
      <alignment horizontal="center" vertical="center"/>
    </xf>
  </cellXfs>
  <cellStyles count="9">
    <cellStyle name="Normaali_A_L1_s 3" xfId="3"/>
    <cellStyle name="Normaali_VC01" xfId="6"/>
    <cellStyle name="Normal" xfId="0" builtinId="0"/>
    <cellStyle name="Normal 10" xfId="7"/>
    <cellStyle name="Normal 2" xfId="2"/>
    <cellStyle name="Normal 2 2" xfId="4"/>
    <cellStyle name="Normal 2 3" xfId="5"/>
    <cellStyle name="Normal 3" xfId="8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21</xdr:row>
      <xdr:rowOff>438150</xdr:rowOff>
    </xdr:from>
    <xdr:to>
      <xdr:col>17</xdr:col>
      <xdr:colOff>819150</xdr:colOff>
      <xdr:row>21</xdr:row>
      <xdr:rowOff>600075</xdr:rowOff>
    </xdr:to>
    <xdr:cxnSp macro="">
      <xdr:nvCxnSpPr>
        <xdr:cNvPr id="2" name="Straight Connector 1"/>
        <xdr:cNvCxnSpPr/>
      </xdr:nvCxnSpPr>
      <xdr:spPr>
        <a:xfrm>
          <a:off x="14258925" y="4248150"/>
          <a:ext cx="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619125</xdr:colOff>
      <xdr:row>21</xdr:row>
      <xdr:rowOff>304800</xdr:rowOff>
    </xdr:from>
    <xdr:to>
      <xdr:col>17</xdr:col>
      <xdr:colOff>628650</xdr:colOff>
      <xdr:row>21</xdr:row>
      <xdr:rowOff>657225</xdr:rowOff>
    </xdr:to>
    <xdr:cxnSp macro="">
      <xdr:nvCxnSpPr>
        <xdr:cNvPr id="2" name="Straight Connector 1"/>
        <xdr:cNvCxnSpPr/>
      </xdr:nvCxnSpPr>
      <xdr:spPr>
        <a:xfrm flipH="1">
          <a:off x="14258925" y="4114800"/>
          <a:ext cx="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O88"/>
  <sheetViews>
    <sheetView showGridLines="0" tabSelected="1" zoomScaleNormal="100" zoomScaleSheetLayoutView="55" workbookViewId="0">
      <selection activeCell="M6" sqref="M6"/>
    </sheetView>
  </sheetViews>
  <sheetFormatPr defaultRowHeight="12" x14ac:dyDescent="0.2"/>
  <cols>
    <col min="1" max="5" width="3" style="1" customWidth="1"/>
    <col min="6" max="6" width="12" style="1" customWidth="1"/>
    <col min="7" max="7" width="56.28515625" style="1" customWidth="1"/>
    <col min="8" max="8" width="3.7109375" style="1" customWidth="1"/>
    <col min="9" max="9" width="12.7109375" style="2" customWidth="1"/>
    <col min="10" max="10" width="12.7109375" style="1" customWidth="1"/>
    <col min="11" max="11" width="12.7109375" style="3" customWidth="1"/>
    <col min="12" max="12" width="13.28515625" style="4" customWidth="1"/>
    <col min="13" max="13" width="12.7109375" style="3" customWidth="1"/>
    <col min="14" max="16384" width="9.140625" style="3"/>
  </cols>
  <sheetData>
    <row r="1" spans="1:13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6"/>
      <c r="C4" s="6"/>
      <c r="D4" s="7"/>
      <c r="E4" s="6"/>
      <c r="F4" s="6"/>
      <c r="G4" s="6"/>
      <c r="H4" s="6"/>
      <c r="I4" s="3"/>
      <c r="J4" s="3"/>
      <c r="L4" s="8" t="s">
        <v>2</v>
      </c>
      <c r="M4" s="9">
        <v>40623</v>
      </c>
    </row>
    <row r="5" spans="1:13" ht="14.85" customHeight="1" x14ac:dyDescent="0.2">
      <c r="A5" s="10" t="s">
        <v>51</v>
      </c>
      <c r="B5" s="6"/>
      <c r="C5" s="6"/>
      <c r="D5" s="11"/>
      <c r="E5" s="12"/>
      <c r="F5" s="12"/>
      <c r="G5" s="12"/>
      <c r="H5" s="12"/>
      <c r="I5" s="3"/>
      <c r="J5" s="3"/>
      <c r="L5" s="8" t="s">
        <v>3</v>
      </c>
      <c r="M5" s="13"/>
    </row>
    <row r="6" spans="1:13" ht="14.85" customHeight="1" x14ac:dyDescent="0.2">
      <c r="A6" s="14"/>
      <c r="I6" s="3"/>
      <c r="J6" s="3"/>
      <c r="L6" s="8" t="s">
        <v>4</v>
      </c>
      <c r="M6" s="211">
        <v>43100</v>
      </c>
    </row>
    <row r="7" spans="1:13" ht="14.85" customHeight="1" x14ac:dyDescent="0.2">
      <c r="A7" s="3"/>
      <c r="I7" s="3"/>
      <c r="J7" s="3"/>
      <c r="L7" s="2"/>
    </row>
    <row r="8" spans="1:13" ht="14.85" customHeight="1" x14ac:dyDescent="0.2">
      <c r="A8" s="15" t="s">
        <v>5</v>
      </c>
      <c r="I8" s="3"/>
      <c r="J8" s="3"/>
      <c r="L8" s="2"/>
      <c r="M8" s="1"/>
    </row>
    <row r="9" spans="1:13" ht="14.85" customHeight="1" x14ac:dyDescent="0.2">
      <c r="A9" s="3"/>
      <c r="L9" s="213" t="s">
        <v>6</v>
      </c>
      <c r="M9" s="214"/>
    </row>
    <row r="10" spans="1:13" ht="29.45" customHeight="1" x14ac:dyDescent="0.2">
      <c r="A10" s="219" t="s">
        <v>7</v>
      </c>
      <c r="B10" s="219"/>
      <c r="C10" s="219"/>
      <c r="D10" s="219"/>
      <c r="E10" s="219"/>
      <c r="F10" s="219"/>
      <c r="G10" s="16" t="s">
        <v>8</v>
      </c>
      <c r="L10" s="215"/>
      <c r="M10" s="216"/>
    </row>
    <row r="11" spans="1:13" ht="29.45" customHeight="1" x14ac:dyDescent="0.2">
      <c r="A11" s="220" t="s">
        <v>9</v>
      </c>
      <c r="B11" s="221"/>
      <c r="C11" s="221"/>
      <c r="D11" s="221"/>
      <c r="E11" s="221"/>
      <c r="F11" s="221"/>
      <c r="G11" s="8" t="s">
        <v>10</v>
      </c>
      <c r="H11" s="8"/>
      <c r="L11" s="215"/>
      <c r="M11" s="216"/>
    </row>
    <row r="12" spans="1:13" ht="14.85" customHeight="1" x14ac:dyDescent="0.2">
      <c r="A12" s="17" t="s">
        <v>11</v>
      </c>
      <c r="G12" s="8" t="s">
        <v>12</v>
      </c>
      <c r="H12" s="8"/>
      <c r="L12" s="217"/>
      <c r="M12" s="218"/>
    </row>
    <row r="13" spans="1:13" ht="14.85" customHeight="1" x14ac:dyDescent="0.2">
      <c r="A13" s="17" t="s">
        <v>13</v>
      </c>
      <c r="B13" s="3"/>
      <c r="C13" s="3"/>
      <c r="D13" s="3"/>
      <c r="E13" s="3"/>
      <c r="F13" s="3"/>
      <c r="G13" s="1" t="s">
        <v>14</v>
      </c>
      <c r="I13" s="18"/>
      <c r="J13" s="18"/>
    </row>
    <row r="14" spans="1:13" ht="14.85" customHeight="1" x14ac:dyDescent="0.2">
      <c r="A14" s="17" t="s">
        <v>15</v>
      </c>
      <c r="G14" s="8" t="s">
        <v>16</v>
      </c>
      <c r="H14" s="8"/>
    </row>
    <row r="15" spans="1:13" ht="14.85" customHeight="1" x14ac:dyDescent="0.2">
      <c r="A15" s="14"/>
      <c r="G15" s="19"/>
    </row>
    <row r="16" spans="1:13" ht="14.85" customHeight="1" x14ac:dyDescent="0.2">
      <c r="B16" s="3"/>
      <c r="C16" s="3"/>
      <c r="D16" s="3"/>
      <c r="E16" s="3"/>
      <c r="F16" s="3"/>
      <c r="G16" s="3"/>
      <c r="H16" s="3"/>
    </row>
    <row r="17" spans="1:15" ht="14.85" customHeight="1" x14ac:dyDescent="0.2">
      <c r="J17" s="19"/>
      <c r="K17" s="20"/>
      <c r="L17" s="20"/>
      <c r="M17" s="20"/>
    </row>
    <row r="18" spans="1:15" ht="14.85" customHeight="1" x14ac:dyDescent="0.2">
      <c r="A18" s="21" t="s">
        <v>17</v>
      </c>
      <c r="J18" s="3"/>
      <c r="K18" s="20"/>
      <c r="L18" s="20"/>
      <c r="M18" s="20"/>
    </row>
    <row r="19" spans="1:15" ht="14.85" customHeight="1" x14ac:dyDescent="0.2">
      <c r="A19" s="14"/>
      <c r="J19" s="3"/>
      <c r="K19" s="22"/>
      <c r="L19" s="22"/>
      <c r="M19" s="22"/>
      <c r="O19" s="23"/>
    </row>
    <row r="20" spans="1:15" ht="58.7" customHeight="1" x14ac:dyDescent="0.2">
      <c r="A20" s="3"/>
      <c r="B20" s="3"/>
      <c r="C20" s="3"/>
      <c r="D20" s="3"/>
      <c r="E20" s="3"/>
      <c r="I20" s="24" t="s">
        <v>0</v>
      </c>
      <c r="J20" s="24" t="s">
        <v>18</v>
      </c>
      <c r="K20" s="24" t="s">
        <v>19</v>
      </c>
      <c r="L20" s="24" t="s">
        <v>20</v>
      </c>
      <c r="M20" s="24" t="s">
        <v>21</v>
      </c>
    </row>
    <row r="21" spans="1:15" ht="14.85" customHeight="1" x14ac:dyDescent="0.2">
      <c r="A21" s="1" t="s">
        <v>22</v>
      </c>
      <c r="E21" s="1" t="s">
        <v>23</v>
      </c>
      <c r="G21" s="14"/>
      <c r="I21" s="25" t="s">
        <v>24</v>
      </c>
      <c r="J21" s="25">
        <v>10</v>
      </c>
      <c r="K21" s="25">
        <v>15</v>
      </c>
      <c r="L21" s="25">
        <v>20</v>
      </c>
      <c r="M21" s="26"/>
    </row>
    <row r="22" spans="1:15" ht="14.85" customHeight="1" x14ac:dyDescent="0.2">
      <c r="A22" s="25">
        <v>10</v>
      </c>
      <c r="B22" s="25"/>
      <c r="C22" s="27"/>
      <c r="D22" s="28"/>
      <c r="E22" s="29">
        <v>7</v>
      </c>
      <c r="G22" s="30" t="s">
        <v>25</v>
      </c>
      <c r="H22" s="31"/>
      <c r="I22" s="32">
        <f>+I23-I25-I26</f>
        <v>0</v>
      </c>
      <c r="J22" s="33"/>
      <c r="K22" s="34"/>
      <c r="L22" s="35"/>
      <c r="M22" s="19"/>
    </row>
    <row r="23" spans="1:15" ht="14.85" customHeight="1" x14ac:dyDescent="0.2">
      <c r="A23" s="25">
        <v>10</v>
      </c>
      <c r="B23" s="25">
        <v>10</v>
      </c>
      <c r="C23" s="27"/>
      <c r="D23" s="28"/>
      <c r="E23" s="29">
        <v>9</v>
      </c>
      <c r="G23" s="36" t="s">
        <v>26</v>
      </c>
      <c r="H23" s="14"/>
      <c r="I23" s="37"/>
      <c r="J23" s="38"/>
      <c r="K23" s="39"/>
      <c r="L23" s="40"/>
      <c r="M23" s="41"/>
    </row>
    <row r="24" spans="1:15" ht="14.85" customHeight="1" x14ac:dyDescent="0.2">
      <c r="A24" s="42"/>
      <c r="B24" s="42"/>
      <c r="C24" s="42"/>
      <c r="G24" s="36" t="s">
        <v>27</v>
      </c>
      <c r="H24" s="14"/>
      <c r="I24" s="43"/>
      <c r="J24" s="3"/>
      <c r="K24" s="20"/>
      <c r="L24" s="20"/>
      <c r="M24" s="20"/>
    </row>
    <row r="25" spans="1:15" ht="14.85" customHeight="1" x14ac:dyDescent="0.2">
      <c r="A25" s="25">
        <v>10</v>
      </c>
      <c r="B25" s="25">
        <v>15</v>
      </c>
      <c r="C25" s="27"/>
      <c r="D25" s="28"/>
      <c r="E25" s="29">
        <v>4</v>
      </c>
      <c r="G25" s="44" t="s">
        <v>28</v>
      </c>
      <c r="H25" s="14"/>
      <c r="I25" s="37"/>
      <c r="J25" s="33"/>
      <c r="K25" s="34"/>
      <c r="L25" s="35"/>
      <c r="M25" s="20"/>
    </row>
    <row r="26" spans="1:15" ht="14.85" customHeight="1" x14ac:dyDescent="0.2">
      <c r="A26" s="25">
        <v>10</v>
      </c>
      <c r="B26" s="25">
        <v>20</v>
      </c>
      <c r="C26" s="27"/>
      <c r="D26" s="28"/>
      <c r="E26" s="29">
        <v>1</v>
      </c>
      <c r="G26" s="44" t="s">
        <v>29</v>
      </c>
      <c r="H26" s="14"/>
      <c r="I26" s="37"/>
      <c r="J26" s="38"/>
      <c r="K26" s="39"/>
      <c r="L26" s="40"/>
      <c r="M26" s="20"/>
    </row>
    <row r="27" spans="1:15" ht="14.85" customHeight="1" x14ac:dyDescent="0.2">
      <c r="A27" s="45"/>
      <c r="B27" s="45"/>
      <c r="C27" s="46"/>
      <c r="D27" s="28"/>
      <c r="E27" s="47"/>
      <c r="I27" s="3"/>
      <c r="J27" s="3"/>
      <c r="K27" s="20"/>
      <c r="L27" s="20"/>
      <c r="M27" s="20"/>
      <c r="N27" s="48"/>
    </row>
    <row r="28" spans="1:15" ht="14.85" customHeight="1" x14ac:dyDescent="0.2">
      <c r="A28" s="45"/>
      <c r="B28" s="45"/>
      <c r="C28" s="46"/>
      <c r="D28" s="28"/>
      <c r="E28" s="47"/>
      <c r="G28" s="14" t="s">
        <v>30</v>
      </c>
      <c r="H28" s="14"/>
      <c r="J28" s="3"/>
      <c r="K28" s="20"/>
      <c r="L28" s="20"/>
      <c r="M28" s="20"/>
      <c r="N28" s="48"/>
    </row>
    <row r="29" spans="1:15" ht="14.85" customHeight="1" x14ac:dyDescent="0.2">
      <c r="A29" s="45"/>
      <c r="B29" s="45"/>
      <c r="C29" s="46"/>
      <c r="D29" s="28"/>
      <c r="E29" s="47"/>
      <c r="G29" s="14"/>
      <c r="H29" s="14"/>
      <c r="J29" s="19"/>
      <c r="K29" s="19"/>
      <c r="L29" s="20"/>
      <c r="M29" s="20"/>
      <c r="N29" s="48"/>
    </row>
    <row r="30" spans="1:15" ht="14.85" customHeight="1" x14ac:dyDescent="0.2">
      <c r="A30" s="25">
        <v>20</v>
      </c>
      <c r="B30" s="25" t="s">
        <v>24</v>
      </c>
      <c r="C30" s="27"/>
      <c r="D30" s="28"/>
      <c r="E30" s="29">
        <v>4</v>
      </c>
      <c r="F30" s="3"/>
      <c r="G30" s="30" t="s">
        <v>31</v>
      </c>
      <c r="H30" s="30"/>
      <c r="I30" s="49"/>
      <c r="J30" s="50">
        <f>SUM(J31:J36)</f>
        <v>0</v>
      </c>
      <c r="K30" s="32">
        <f>SUM(K31:K36)</f>
        <v>0</v>
      </c>
      <c r="L30" s="51">
        <f t="shared" ref="L30:L36" si="0">IF($I$23=0,0,K30*100/$I$23)</f>
        <v>0</v>
      </c>
      <c r="M30" s="52">
        <v>100</v>
      </c>
      <c r="N30" s="53"/>
      <c r="O30" s="23"/>
    </row>
    <row r="31" spans="1:15" ht="14.85" customHeight="1" x14ac:dyDescent="0.2">
      <c r="A31" s="25">
        <v>20</v>
      </c>
      <c r="B31" s="25" t="s">
        <v>24</v>
      </c>
      <c r="C31" s="25" t="s">
        <v>24</v>
      </c>
      <c r="D31" s="28"/>
      <c r="E31" s="29">
        <v>9</v>
      </c>
      <c r="F31" s="20"/>
      <c r="G31" s="36" t="s">
        <v>32</v>
      </c>
      <c r="H31" s="54"/>
      <c r="I31" s="55"/>
      <c r="J31" s="37"/>
      <c r="K31" s="37"/>
      <c r="L31" s="51">
        <f t="shared" si="0"/>
        <v>0</v>
      </c>
      <c r="M31" s="56"/>
      <c r="N31" s="48"/>
    </row>
    <row r="32" spans="1:15" ht="14.85" customHeight="1" x14ac:dyDescent="0.2">
      <c r="A32" s="25">
        <v>20</v>
      </c>
      <c r="B32" s="25" t="s">
        <v>24</v>
      </c>
      <c r="C32" s="27">
        <v>10</v>
      </c>
      <c r="D32" s="28"/>
      <c r="E32" s="29">
        <v>6</v>
      </c>
      <c r="F32" s="20"/>
      <c r="G32" s="36" t="s">
        <v>33</v>
      </c>
      <c r="H32" s="54"/>
      <c r="I32" s="55"/>
      <c r="J32" s="37"/>
      <c r="K32" s="37"/>
      <c r="L32" s="51">
        <f t="shared" si="0"/>
        <v>0</v>
      </c>
      <c r="M32" s="56"/>
      <c r="N32" s="48"/>
    </row>
    <row r="33" spans="1:14" ht="14.85" customHeight="1" x14ac:dyDescent="0.2">
      <c r="A33" s="25">
        <v>20</v>
      </c>
      <c r="B33" s="25" t="s">
        <v>24</v>
      </c>
      <c r="C33" s="27">
        <v>15</v>
      </c>
      <c r="D33" s="28"/>
      <c r="E33" s="29">
        <v>1</v>
      </c>
      <c r="F33" s="20"/>
      <c r="G33" s="36" t="s">
        <v>34</v>
      </c>
      <c r="H33" s="54"/>
      <c r="I33" s="55"/>
      <c r="J33" s="37"/>
      <c r="K33" s="37"/>
      <c r="L33" s="51">
        <f t="shared" si="0"/>
        <v>0</v>
      </c>
      <c r="M33" s="56"/>
      <c r="N33" s="53"/>
    </row>
    <row r="34" spans="1:14" ht="14.85" customHeight="1" x14ac:dyDescent="0.2">
      <c r="A34" s="25">
        <v>20</v>
      </c>
      <c r="B34" s="25" t="s">
        <v>24</v>
      </c>
      <c r="C34" s="27">
        <v>20</v>
      </c>
      <c r="D34" s="28"/>
      <c r="E34" s="29">
        <v>8</v>
      </c>
      <c r="F34" s="20"/>
      <c r="G34" s="36" t="s">
        <v>35</v>
      </c>
      <c r="H34" s="54"/>
      <c r="I34" s="55"/>
      <c r="J34" s="37"/>
      <c r="K34" s="37"/>
      <c r="L34" s="51">
        <f t="shared" si="0"/>
        <v>0</v>
      </c>
      <c r="M34" s="56"/>
    </row>
    <row r="35" spans="1:14" ht="14.85" customHeight="1" x14ac:dyDescent="0.2">
      <c r="A35" s="25">
        <v>20</v>
      </c>
      <c r="B35" s="25" t="s">
        <v>24</v>
      </c>
      <c r="C35" s="27">
        <v>25</v>
      </c>
      <c r="D35" s="28"/>
      <c r="E35" s="29">
        <v>3</v>
      </c>
      <c r="F35" s="20"/>
      <c r="G35" s="36" t="s">
        <v>36</v>
      </c>
      <c r="H35" s="54"/>
      <c r="I35" s="55"/>
      <c r="J35" s="37"/>
      <c r="K35" s="37"/>
      <c r="L35" s="51">
        <f t="shared" si="0"/>
        <v>0</v>
      </c>
      <c r="M35" s="56"/>
    </row>
    <row r="36" spans="1:14" ht="14.85" customHeight="1" x14ac:dyDescent="0.2">
      <c r="A36" s="25">
        <v>20</v>
      </c>
      <c r="B36" s="25" t="s">
        <v>24</v>
      </c>
      <c r="C36" s="27">
        <v>30</v>
      </c>
      <c r="D36" s="28"/>
      <c r="E36" s="29">
        <v>0</v>
      </c>
      <c r="F36" s="20"/>
      <c r="G36" s="36" t="s">
        <v>37</v>
      </c>
      <c r="H36" s="54"/>
      <c r="I36" s="57"/>
      <c r="J36" s="37"/>
      <c r="K36" s="37"/>
      <c r="L36" s="51">
        <f t="shared" si="0"/>
        <v>0</v>
      </c>
      <c r="M36" s="56"/>
    </row>
    <row r="37" spans="1:14" ht="14.85" customHeight="1" x14ac:dyDescent="0.2">
      <c r="A37" s="58"/>
      <c r="B37" s="58"/>
      <c r="C37" s="58"/>
      <c r="D37" s="20"/>
      <c r="E37" s="20"/>
      <c r="F37" s="20"/>
      <c r="G37" s="20"/>
      <c r="H37" s="20"/>
      <c r="I37" s="20"/>
      <c r="J37" s="19"/>
      <c r="K37" s="19"/>
      <c r="L37" s="59"/>
      <c r="M37" s="56"/>
    </row>
    <row r="38" spans="1:14" ht="14.85" customHeight="1" x14ac:dyDescent="0.2">
      <c r="A38" s="25">
        <v>20</v>
      </c>
      <c r="B38" s="25">
        <v>10</v>
      </c>
      <c r="C38" s="27"/>
      <c r="D38" s="28"/>
      <c r="E38" s="29">
        <v>1</v>
      </c>
      <c r="F38" s="20"/>
      <c r="G38" s="30" t="s">
        <v>38</v>
      </c>
      <c r="H38" s="30"/>
      <c r="I38" s="49"/>
      <c r="J38" s="50">
        <f>SUM(J39:J42)</f>
        <v>0</v>
      </c>
      <c r="K38" s="32">
        <f>SUM(K39:K42)</f>
        <v>0</v>
      </c>
      <c r="L38" s="51">
        <f>IF($I$23=0,0,K38*100/$I$23)</f>
        <v>0</v>
      </c>
      <c r="M38" s="52">
        <v>50</v>
      </c>
    </row>
    <row r="39" spans="1:14" ht="14.85" customHeight="1" x14ac:dyDescent="0.2">
      <c r="A39" s="25">
        <v>20</v>
      </c>
      <c r="B39" s="25">
        <v>10</v>
      </c>
      <c r="C39" s="25" t="s">
        <v>24</v>
      </c>
      <c r="D39" s="28"/>
      <c r="E39" s="29">
        <v>6</v>
      </c>
      <c r="F39" s="20"/>
      <c r="G39" s="36" t="s">
        <v>39</v>
      </c>
      <c r="H39" s="54"/>
      <c r="I39" s="55"/>
      <c r="J39" s="37"/>
      <c r="K39" s="37"/>
      <c r="L39" s="51">
        <f>IF($I$23=0,0,K39*100/$I$23)</f>
        <v>0</v>
      </c>
      <c r="M39" s="56"/>
    </row>
    <row r="40" spans="1:14" ht="14.85" customHeight="1" x14ac:dyDescent="0.2">
      <c r="A40" s="25">
        <v>20</v>
      </c>
      <c r="B40" s="25">
        <v>10</v>
      </c>
      <c r="C40" s="27">
        <v>10</v>
      </c>
      <c r="D40" s="28"/>
      <c r="E40" s="29">
        <v>3</v>
      </c>
      <c r="F40" s="20"/>
      <c r="G40" s="36" t="s">
        <v>40</v>
      </c>
      <c r="H40" s="54"/>
      <c r="I40" s="55"/>
      <c r="J40" s="37"/>
      <c r="K40" s="37"/>
      <c r="L40" s="51">
        <f>IF($I$23=0,0,K40*100/$I$23)</f>
        <v>0</v>
      </c>
      <c r="M40" s="56"/>
    </row>
    <row r="41" spans="1:14" ht="14.85" customHeight="1" x14ac:dyDescent="0.2">
      <c r="A41" s="25">
        <v>20</v>
      </c>
      <c r="B41" s="25">
        <v>10</v>
      </c>
      <c r="C41" s="27">
        <v>15</v>
      </c>
      <c r="D41" s="28"/>
      <c r="E41" s="29">
        <v>8</v>
      </c>
      <c r="F41" s="20"/>
      <c r="G41" s="36" t="s">
        <v>41</v>
      </c>
      <c r="H41" s="54"/>
      <c r="I41" s="55"/>
      <c r="J41" s="37"/>
      <c r="K41" s="37"/>
      <c r="L41" s="51">
        <f>IF($I$23=0,0,K41*100/$I$23)</f>
        <v>0</v>
      </c>
      <c r="M41" s="56"/>
    </row>
    <row r="42" spans="1:14" ht="14.85" customHeight="1" x14ac:dyDescent="0.2">
      <c r="A42" s="25">
        <v>20</v>
      </c>
      <c r="B42" s="25">
        <v>10</v>
      </c>
      <c r="C42" s="27">
        <v>20</v>
      </c>
      <c r="D42" s="28"/>
      <c r="E42" s="29">
        <v>5</v>
      </c>
      <c r="F42" s="20"/>
      <c r="G42" s="36" t="s">
        <v>37</v>
      </c>
      <c r="H42" s="54"/>
      <c r="I42" s="57"/>
      <c r="J42" s="37"/>
      <c r="K42" s="37"/>
      <c r="L42" s="51">
        <f>IF($I$23=0,0,K42*100/$I$23)</f>
        <v>0</v>
      </c>
      <c r="M42" s="56"/>
    </row>
    <row r="43" spans="1:14" ht="14.85" customHeight="1" x14ac:dyDescent="0.2">
      <c r="A43" s="58"/>
      <c r="B43" s="58"/>
      <c r="C43" s="58"/>
      <c r="D43" s="20"/>
      <c r="E43" s="20"/>
      <c r="F43" s="20"/>
      <c r="G43" s="20"/>
      <c r="H43" s="20"/>
      <c r="I43" s="20"/>
      <c r="J43" s="19"/>
      <c r="K43" s="19"/>
      <c r="L43" s="59"/>
      <c r="M43" s="56"/>
    </row>
    <row r="44" spans="1:14" ht="14.85" customHeight="1" x14ac:dyDescent="0.2">
      <c r="A44" s="25">
        <v>20</v>
      </c>
      <c r="B44" s="25">
        <v>15</v>
      </c>
      <c r="C44" s="27"/>
      <c r="D44" s="28"/>
      <c r="E44" s="29">
        <v>6</v>
      </c>
      <c r="F44" s="20"/>
      <c r="G44" s="30" t="s">
        <v>42</v>
      </c>
      <c r="H44" s="30"/>
      <c r="I44" s="49"/>
      <c r="J44" s="50">
        <f>SUM(J45:J47)</f>
        <v>0</v>
      </c>
      <c r="K44" s="32">
        <f>SUM(K45:K47)</f>
        <v>0</v>
      </c>
      <c r="L44" s="51">
        <f>IF($I$23=0,0,K44*100/$I$23)</f>
        <v>0</v>
      </c>
      <c r="M44" s="52">
        <v>50</v>
      </c>
    </row>
    <row r="45" spans="1:14" ht="14.85" customHeight="1" x14ac:dyDescent="0.2">
      <c r="A45" s="25">
        <v>20</v>
      </c>
      <c r="B45" s="25">
        <v>15</v>
      </c>
      <c r="C45" s="25" t="s">
        <v>24</v>
      </c>
      <c r="D45" s="28"/>
      <c r="E45" s="29">
        <v>1</v>
      </c>
      <c r="F45" s="20"/>
      <c r="G45" s="36" t="s">
        <v>43</v>
      </c>
      <c r="H45" s="54"/>
      <c r="I45" s="55"/>
      <c r="J45" s="37"/>
      <c r="K45" s="37"/>
      <c r="L45" s="51">
        <f>IF($I$23=0,0,K45*100/$I$23)</f>
        <v>0</v>
      </c>
      <c r="M45" s="56"/>
    </row>
    <row r="46" spans="1:14" ht="14.85" customHeight="1" x14ac:dyDescent="0.2">
      <c r="A46" s="25">
        <v>20</v>
      </c>
      <c r="B46" s="25">
        <v>15</v>
      </c>
      <c r="C46" s="27">
        <v>10</v>
      </c>
      <c r="D46" s="28"/>
      <c r="E46" s="29">
        <v>8</v>
      </c>
      <c r="F46" s="20"/>
      <c r="G46" s="36" t="s">
        <v>44</v>
      </c>
      <c r="H46" s="54"/>
      <c r="I46" s="55"/>
      <c r="J46" s="37"/>
      <c r="K46" s="37"/>
      <c r="L46" s="51">
        <f>IF($I$23=0,0,K46*100/$I$23)</f>
        <v>0</v>
      </c>
      <c r="M46" s="56"/>
    </row>
    <row r="47" spans="1:14" ht="14.85" customHeight="1" x14ac:dyDescent="0.2">
      <c r="A47" s="25">
        <v>20</v>
      </c>
      <c r="B47" s="25">
        <v>15</v>
      </c>
      <c r="C47" s="27">
        <v>15</v>
      </c>
      <c r="D47" s="28"/>
      <c r="E47" s="29">
        <v>3</v>
      </c>
      <c r="F47" s="20"/>
      <c r="G47" s="36" t="s">
        <v>37</v>
      </c>
      <c r="H47" s="54"/>
      <c r="I47" s="57"/>
      <c r="J47" s="37"/>
      <c r="K47" s="37"/>
      <c r="L47" s="51">
        <f>IF($I$23=0,0,K47*100/$I$23)</f>
        <v>0</v>
      </c>
      <c r="M47" s="56"/>
    </row>
    <row r="48" spans="1:14" ht="14.85" customHeight="1" x14ac:dyDescent="0.2">
      <c r="A48" s="58"/>
      <c r="B48" s="58"/>
      <c r="C48" s="58"/>
      <c r="D48" s="20"/>
      <c r="E48" s="20"/>
      <c r="F48" s="20"/>
      <c r="G48" s="20"/>
      <c r="H48" s="20"/>
      <c r="I48" s="20"/>
      <c r="J48" s="19"/>
      <c r="K48" s="19"/>
      <c r="L48" s="59"/>
      <c r="M48" s="56"/>
    </row>
    <row r="49" spans="1:13" ht="14.85" customHeight="1" x14ac:dyDescent="0.2">
      <c r="A49" s="25">
        <v>20</v>
      </c>
      <c r="B49" s="25">
        <v>20</v>
      </c>
      <c r="C49" s="27"/>
      <c r="D49" s="28"/>
      <c r="E49" s="29">
        <v>3</v>
      </c>
      <c r="F49" s="20"/>
      <c r="G49" s="30" t="s">
        <v>226</v>
      </c>
      <c r="H49" s="30"/>
      <c r="I49" s="49"/>
      <c r="J49" s="50">
        <f>SUM(J50:J53)</f>
        <v>0</v>
      </c>
      <c r="K49" s="32">
        <f>SUM(K50:K53)</f>
        <v>0</v>
      </c>
      <c r="L49" s="51">
        <f>IF($I$23=0,0,K49*100/$I$23)</f>
        <v>0</v>
      </c>
      <c r="M49" s="209" t="s">
        <v>227</v>
      </c>
    </row>
    <row r="50" spans="1:13" ht="14.85" customHeight="1" x14ac:dyDescent="0.2">
      <c r="A50" s="25">
        <v>20</v>
      </c>
      <c r="B50" s="25">
        <v>20</v>
      </c>
      <c r="C50" s="25" t="s">
        <v>24</v>
      </c>
      <c r="D50" s="28"/>
      <c r="E50" s="29">
        <v>8</v>
      </c>
      <c r="F50" s="20"/>
      <c r="G50" s="36" t="s">
        <v>45</v>
      </c>
      <c r="H50" s="54"/>
      <c r="I50" s="55"/>
      <c r="J50" s="37"/>
      <c r="K50" s="37"/>
      <c r="L50" s="51">
        <f>IF($I$23=0,0,K50*100/$I$23)</f>
        <v>0</v>
      </c>
      <c r="M50" s="60"/>
    </row>
    <row r="51" spans="1:13" ht="14.85" customHeight="1" x14ac:dyDescent="0.2">
      <c r="A51" s="25">
        <v>20</v>
      </c>
      <c r="B51" s="25">
        <v>20</v>
      </c>
      <c r="C51" s="27">
        <v>10</v>
      </c>
      <c r="D51" s="28"/>
      <c r="E51" s="29">
        <v>5</v>
      </c>
      <c r="F51" s="20"/>
      <c r="G51" s="36" t="s">
        <v>46</v>
      </c>
      <c r="H51" s="54"/>
      <c r="I51" s="55"/>
      <c r="J51" s="37"/>
      <c r="K51" s="37"/>
      <c r="L51" s="51">
        <f>IF($I$23=0,0,K51*100/$I$23)</f>
        <v>0</v>
      </c>
      <c r="M51" s="20"/>
    </row>
    <row r="52" spans="1:13" ht="14.85" customHeight="1" x14ac:dyDescent="0.2">
      <c r="A52" s="25">
        <v>20</v>
      </c>
      <c r="B52" s="25">
        <v>20</v>
      </c>
      <c r="C52" s="27">
        <v>15</v>
      </c>
      <c r="D52" s="28"/>
      <c r="E52" s="29">
        <v>0</v>
      </c>
      <c r="F52" s="20"/>
      <c r="G52" s="61" t="s">
        <v>47</v>
      </c>
      <c r="H52" s="54"/>
      <c r="I52" s="55"/>
      <c r="J52" s="37"/>
      <c r="K52" s="37"/>
      <c r="L52" s="51">
        <f>IF($I$23=0,0,K52*100/$I$23)</f>
        <v>0</v>
      </c>
      <c r="M52" s="20"/>
    </row>
    <row r="53" spans="1:13" ht="14.85" customHeight="1" x14ac:dyDescent="0.2">
      <c r="A53" s="25">
        <v>20</v>
      </c>
      <c r="B53" s="25">
        <v>20</v>
      </c>
      <c r="C53" s="27">
        <v>20</v>
      </c>
      <c r="D53" s="28"/>
      <c r="E53" s="29">
        <v>7</v>
      </c>
      <c r="F53" s="20"/>
      <c r="G53" s="36" t="s">
        <v>37</v>
      </c>
      <c r="H53" s="54"/>
      <c r="I53" s="57"/>
      <c r="J53" s="37"/>
      <c r="K53" s="37"/>
      <c r="L53" s="51">
        <f>IF($I$23=0,0,K53*100/$I$23)</f>
        <v>0</v>
      </c>
      <c r="M53" s="20"/>
    </row>
    <row r="54" spans="1:13" ht="14.85" customHeight="1" x14ac:dyDescent="0.2">
      <c r="A54" s="58"/>
      <c r="B54" s="58"/>
      <c r="C54" s="58"/>
      <c r="D54" s="20"/>
      <c r="E54" s="20"/>
      <c r="F54" s="20"/>
      <c r="G54" s="20"/>
      <c r="H54" s="20"/>
      <c r="I54" s="20"/>
      <c r="J54" s="19"/>
      <c r="K54" s="19"/>
      <c r="L54" s="59"/>
      <c r="M54" s="20"/>
    </row>
    <row r="55" spans="1:13" ht="14.85" customHeight="1" x14ac:dyDescent="0.2">
      <c r="A55" s="25">
        <v>20</v>
      </c>
      <c r="B55" s="25">
        <v>30</v>
      </c>
      <c r="C55" s="27"/>
      <c r="D55" s="28"/>
      <c r="E55" s="29">
        <v>5</v>
      </c>
      <c r="F55" s="20"/>
      <c r="G55" s="30" t="s">
        <v>48</v>
      </c>
      <c r="H55" s="30"/>
      <c r="I55" s="49"/>
      <c r="J55" s="37"/>
      <c r="K55" s="37"/>
      <c r="L55" s="62">
        <f>IF($I$23=0,0,K55*100/$I$23)</f>
        <v>0</v>
      </c>
      <c r="M55" s="20"/>
    </row>
    <row r="56" spans="1:13" ht="14.85" customHeight="1" x14ac:dyDescent="0.2">
      <c r="A56" s="25">
        <v>20</v>
      </c>
      <c r="B56" s="25"/>
      <c r="C56" s="27"/>
      <c r="D56" s="28"/>
      <c r="E56" s="29">
        <v>9</v>
      </c>
      <c r="F56" s="20"/>
      <c r="G56" s="30" t="s">
        <v>49</v>
      </c>
      <c r="H56" s="30"/>
      <c r="I56" s="57"/>
      <c r="J56" s="63">
        <f>J30+J38+J44+J49+J55</f>
        <v>0</v>
      </c>
      <c r="K56" s="64">
        <f>K30+K38+K44+K49+K55</f>
        <v>0</v>
      </c>
      <c r="L56" s="49"/>
      <c r="M56" s="20"/>
    </row>
    <row r="57" spans="1:13" ht="14.85" customHeight="1" x14ac:dyDescent="0.2">
      <c r="A57" s="25">
        <v>40</v>
      </c>
      <c r="B57" s="25"/>
      <c r="C57" s="27"/>
      <c r="D57" s="28"/>
      <c r="E57" s="29">
        <v>3</v>
      </c>
      <c r="F57" s="20"/>
      <c r="G57" s="30" t="s">
        <v>50</v>
      </c>
      <c r="H57" s="20"/>
      <c r="I57" s="65">
        <f>IF(I23=0,0,K56/I22*100)</f>
        <v>0</v>
      </c>
      <c r="J57" s="66"/>
      <c r="K57" s="67"/>
      <c r="L57" s="40"/>
      <c r="M57" s="20"/>
    </row>
    <row r="58" spans="1:13" ht="12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ht="12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2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ht="12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ht="12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2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ht="12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</sheetData>
  <sheetProtection password="F0A6"/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76.710937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155</v>
      </c>
    </row>
    <row r="9" spans="1:10" ht="14.85" customHeight="1" x14ac:dyDescent="0.2">
      <c r="A9" s="70"/>
      <c r="H9" s="239" t="s">
        <v>186</v>
      </c>
      <c r="I9" s="245"/>
    </row>
    <row r="10" spans="1:10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H10" s="246"/>
      <c r="I10" s="247"/>
    </row>
    <row r="11" spans="1:10" ht="29.45" customHeight="1" x14ac:dyDescent="0.2">
      <c r="A11" s="233" t="s">
        <v>9</v>
      </c>
      <c r="B11" s="233"/>
      <c r="C11" s="233"/>
      <c r="D11" s="233"/>
      <c r="E11" s="233"/>
      <c r="F11" s="233"/>
      <c r="G11" s="83">
        <v>452</v>
      </c>
      <c r="H11" s="246"/>
      <c r="I11" s="247"/>
    </row>
    <row r="12" spans="1:10" ht="14.85" customHeight="1" x14ac:dyDescent="0.2">
      <c r="A12" s="85" t="s">
        <v>11</v>
      </c>
      <c r="G12" s="83" t="s">
        <v>12</v>
      </c>
      <c r="H12" s="248"/>
      <c r="I12" s="249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157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>
        <v>10</v>
      </c>
      <c r="B21" s="92"/>
      <c r="C21" s="95"/>
      <c r="D21" s="69"/>
      <c r="E21" s="77">
        <v>9</v>
      </c>
      <c r="F21" s="70"/>
      <c r="G21" s="144" t="s">
        <v>144</v>
      </c>
      <c r="H21" s="166"/>
      <c r="I21" s="108">
        <f>SUM(I22:I24)</f>
        <v>0</v>
      </c>
      <c r="J21" s="80"/>
    </row>
    <row r="22" spans="1:13" ht="14.85" customHeight="1" x14ac:dyDescent="0.2">
      <c r="A22" s="92">
        <v>10</v>
      </c>
      <c r="B22" s="92" t="s">
        <v>24</v>
      </c>
      <c r="C22" s="95"/>
      <c r="D22" s="69"/>
      <c r="E22" s="77">
        <v>4</v>
      </c>
      <c r="F22" s="70"/>
      <c r="G22" s="178" t="s">
        <v>187</v>
      </c>
      <c r="H22" s="166"/>
      <c r="I22" s="102"/>
      <c r="J22" s="80"/>
      <c r="K22" s="168"/>
    </row>
    <row r="23" spans="1:13" ht="14.85" customHeight="1" x14ac:dyDescent="0.2">
      <c r="A23" s="92">
        <v>10</v>
      </c>
      <c r="B23" s="92">
        <v>10</v>
      </c>
      <c r="C23" s="92"/>
      <c r="D23" s="69"/>
      <c r="E23" s="77">
        <v>1</v>
      </c>
      <c r="F23" s="70"/>
      <c r="G23" s="169" t="s">
        <v>178</v>
      </c>
      <c r="H23" s="166"/>
      <c r="I23" s="102"/>
      <c r="J23" s="80"/>
      <c r="K23" s="168"/>
    </row>
    <row r="24" spans="1:13" ht="14.85" customHeight="1" x14ac:dyDescent="0.2">
      <c r="A24" s="92">
        <v>10</v>
      </c>
      <c r="B24" s="92">
        <v>15</v>
      </c>
      <c r="C24" s="92"/>
      <c r="D24" s="69"/>
      <c r="E24" s="77">
        <v>6</v>
      </c>
      <c r="F24" s="70"/>
      <c r="G24" s="169" t="s">
        <v>159</v>
      </c>
      <c r="H24" s="166"/>
      <c r="I24" s="108">
        <f>SUM(I25:I26)</f>
        <v>0</v>
      </c>
      <c r="J24" s="80"/>
      <c r="K24" s="168"/>
    </row>
    <row r="25" spans="1:13" ht="14.85" customHeight="1" x14ac:dyDescent="0.2">
      <c r="A25" s="92">
        <v>10</v>
      </c>
      <c r="B25" s="92">
        <v>15</v>
      </c>
      <c r="C25" s="92" t="s">
        <v>24</v>
      </c>
      <c r="D25" s="69"/>
      <c r="E25" s="77">
        <v>1</v>
      </c>
      <c r="F25" s="70"/>
      <c r="G25" s="179" t="s">
        <v>179</v>
      </c>
      <c r="H25" s="186" t="s">
        <v>84</v>
      </c>
      <c r="I25" s="102"/>
      <c r="J25" s="80"/>
      <c r="K25" s="168"/>
    </row>
    <row r="26" spans="1:13" ht="14.85" customHeight="1" x14ac:dyDescent="0.2">
      <c r="A26" s="92">
        <v>10</v>
      </c>
      <c r="B26" s="92">
        <v>15</v>
      </c>
      <c r="C26" s="92">
        <v>10</v>
      </c>
      <c r="D26" s="69"/>
      <c r="E26" s="77">
        <v>8</v>
      </c>
      <c r="F26" s="70"/>
      <c r="G26" s="179" t="s">
        <v>188</v>
      </c>
      <c r="H26" s="166"/>
      <c r="I26" s="102"/>
      <c r="J26" s="80"/>
      <c r="K26" s="168"/>
    </row>
    <row r="27" spans="1:13" ht="14.85" customHeight="1" x14ac:dyDescent="0.2">
      <c r="A27" s="171"/>
      <c r="B27" s="171"/>
      <c r="C27" s="171"/>
      <c r="D27" s="168"/>
      <c r="E27" s="168"/>
      <c r="F27" s="168"/>
      <c r="G27" s="168"/>
      <c r="H27" s="168"/>
      <c r="I27" s="172"/>
      <c r="J27" s="80"/>
      <c r="K27" s="168"/>
    </row>
    <row r="28" spans="1:13" ht="14.85" customHeight="1" x14ac:dyDescent="0.2">
      <c r="A28" s="92">
        <v>15</v>
      </c>
      <c r="B28" s="92"/>
      <c r="C28" s="92"/>
      <c r="D28" s="69"/>
      <c r="E28" s="77">
        <v>4</v>
      </c>
      <c r="F28" s="70"/>
      <c r="G28" s="144" t="s">
        <v>164</v>
      </c>
      <c r="H28" s="166"/>
      <c r="I28" s="108">
        <f>I29+I34+I35+I36</f>
        <v>0</v>
      </c>
      <c r="J28" s="168"/>
      <c r="K28" s="168"/>
      <c r="L28" s="168"/>
      <c r="M28" s="168"/>
    </row>
    <row r="29" spans="1:13" ht="14.85" customHeight="1" x14ac:dyDescent="0.2">
      <c r="A29" s="92">
        <v>15</v>
      </c>
      <c r="B29" s="92" t="s">
        <v>24</v>
      </c>
      <c r="C29" s="92"/>
      <c r="D29" s="69"/>
      <c r="E29" s="77">
        <v>9</v>
      </c>
      <c r="F29" s="70"/>
      <c r="G29" s="169" t="s">
        <v>165</v>
      </c>
      <c r="H29" s="166"/>
      <c r="I29" s="108">
        <f>SUM(I30:I33)</f>
        <v>0</v>
      </c>
      <c r="J29" s="168"/>
      <c r="K29" s="168"/>
      <c r="L29" s="168"/>
      <c r="M29" s="168"/>
    </row>
    <row r="30" spans="1:13" ht="14.85" customHeight="1" x14ac:dyDescent="0.2">
      <c r="A30" s="92">
        <v>15</v>
      </c>
      <c r="B30" s="92" t="s">
        <v>24</v>
      </c>
      <c r="C30" s="92" t="s">
        <v>24</v>
      </c>
      <c r="D30" s="69"/>
      <c r="E30" s="77">
        <v>4</v>
      </c>
      <c r="F30" s="118"/>
      <c r="G30" s="179" t="s">
        <v>180</v>
      </c>
      <c r="H30" s="170"/>
      <c r="I30" s="102"/>
      <c r="J30" s="168"/>
      <c r="K30" s="168"/>
      <c r="L30" s="168"/>
      <c r="M30" s="168"/>
    </row>
    <row r="31" spans="1:13" ht="14.85" customHeight="1" x14ac:dyDescent="0.2">
      <c r="A31" s="92">
        <v>15</v>
      </c>
      <c r="B31" s="92" t="s">
        <v>24</v>
      </c>
      <c r="C31" s="92">
        <v>10</v>
      </c>
      <c r="D31" s="69"/>
      <c r="E31" s="77">
        <v>1</v>
      </c>
      <c r="F31" s="168"/>
      <c r="G31" s="181" t="s">
        <v>168</v>
      </c>
      <c r="H31" s="168"/>
      <c r="I31" s="102"/>
      <c r="J31" s="168"/>
      <c r="K31" s="168"/>
      <c r="L31" s="168"/>
      <c r="M31" s="168"/>
    </row>
    <row r="32" spans="1:13" ht="14.85" customHeight="1" x14ac:dyDescent="0.2">
      <c r="A32" s="92">
        <v>15</v>
      </c>
      <c r="B32" s="92" t="s">
        <v>24</v>
      </c>
      <c r="C32" s="92">
        <v>15</v>
      </c>
      <c r="D32" s="69"/>
      <c r="E32" s="77">
        <v>6</v>
      </c>
      <c r="F32" s="168"/>
      <c r="G32" s="181" t="s">
        <v>169</v>
      </c>
      <c r="H32" s="168"/>
      <c r="I32" s="102"/>
      <c r="J32" s="168"/>
      <c r="K32" s="168"/>
      <c r="L32" s="168"/>
      <c r="M32" s="168"/>
    </row>
    <row r="33" spans="1:13" ht="14.85" customHeight="1" x14ac:dyDescent="0.2">
      <c r="A33" s="92">
        <v>15</v>
      </c>
      <c r="B33" s="92" t="s">
        <v>24</v>
      </c>
      <c r="C33" s="95">
        <v>20</v>
      </c>
      <c r="D33" s="69"/>
      <c r="E33" s="77">
        <v>3</v>
      </c>
      <c r="F33" s="168"/>
      <c r="G33" s="181" t="s">
        <v>181</v>
      </c>
      <c r="H33" s="168"/>
      <c r="I33" s="102"/>
      <c r="J33" s="168"/>
      <c r="K33" s="168"/>
      <c r="L33" s="168"/>
      <c r="M33" s="168"/>
    </row>
    <row r="34" spans="1:13" ht="14.85" customHeight="1" x14ac:dyDescent="0.2">
      <c r="A34" s="92">
        <v>15</v>
      </c>
      <c r="B34" s="92">
        <v>10</v>
      </c>
      <c r="C34" s="92"/>
      <c r="D34" s="69"/>
      <c r="E34" s="77">
        <v>6</v>
      </c>
      <c r="F34" s="70"/>
      <c r="G34" s="169" t="s">
        <v>189</v>
      </c>
      <c r="H34" s="166"/>
      <c r="I34" s="102"/>
      <c r="J34" s="168"/>
      <c r="K34" s="168"/>
      <c r="L34" s="168"/>
      <c r="M34" s="168"/>
    </row>
    <row r="35" spans="1:13" ht="29.45" customHeight="1" x14ac:dyDescent="0.2">
      <c r="A35" s="92">
        <v>15</v>
      </c>
      <c r="B35" s="92">
        <v>15</v>
      </c>
      <c r="C35" s="92"/>
      <c r="D35" s="69"/>
      <c r="E35" s="77">
        <v>1</v>
      </c>
      <c r="F35" s="70"/>
      <c r="G35" s="178" t="s">
        <v>190</v>
      </c>
      <c r="H35" s="166"/>
      <c r="I35" s="102"/>
      <c r="J35" s="168"/>
      <c r="K35" s="168"/>
      <c r="L35" s="168"/>
      <c r="M35" s="168"/>
    </row>
    <row r="36" spans="1:13" ht="14.85" customHeight="1" x14ac:dyDescent="0.2">
      <c r="A36" s="92">
        <v>15</v>
      </c>
      <c r="B36" s="95">
        <v>20</v>
      </c>
      <c r="C36" s="95"/>
      <c r="D36" s="69"/>
      <c r="E36" s="77">
        <v>8</v>
      </c>
      <c r="F36" s="118"/>
      <c r="G36" s="169" t="s">
        <v>184</v>
      </c>
      <c r="H36" s="170"/>
      <c r="I36" s="102"/>
      <c r="J36" s="168"/>
      <c r="K36" s="168"/>
      <c r="L36" s="168"/>
      <c r="M36" s="168"/>
    </row>
    <row r="37" spans="1:13" ht="14.85" customHeight="1" x14ac:dyDescent="0.2">
      <c r="A37" s="182"/>
      <c r="B37" s="183"/>
      <c r="C37" s="183"/>
      <c r="D37" s="69"/>
      <c r="E37" s="184"/>
      <c r="F37" s="118"/>
      <c r="G37" s="144"/>
      <c r="H37" s="170"/>
      <c r="I37" s="185"/>
      <c r="J37" s="168"/>
      <c r="K37" s="168"/>
    </row>
    <row r="38" spans="1:13" ht="14.85" customHeight="1" x14ac:dyDescent="0.2">
      <c r="A38" s="182"/>
      <c r="B38" s="183"/>
      <c r="C38" s="183"/>
      <c r="D38" s="69"/>
      <c r="E38" s="184"/>
      <c r="F38" s="118"/>
      <c r="G38" s="83" t="s">
        <v>185</v>
      </c>
      <c r="H38" s="170"/>
      <c r="I38" s="185"/>
      <c r="J38" s="168"/>
      <c r="K38" s="168"/>
    </row>
    <row r="39" spans="1:13" ht="14.85" customHeight="1" x14ac:dyDescent="0.2">
      <c r="A39" s="168"/>
      <c r="B39" s="168"/>
      <c r="C39" s="168"/>
      <c r="D39" s="168"/>
      <c r="E39" s="168"/>
      <c r="F39" s="168"/>
      <c r="H39" s="168"/>
      <c r="I39" s="168"/>
      <c r="J39" s="168"/>
      <c r="K39" s="168"/>
    </row>
    <row r="40" spans="1:13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168"/>
      <c r="K40" s="168"/>
    </row>
    <row r="41" spans="1:13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3" ht="14.85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3" ht="14.8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3" ht="14.8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3" ht="14.8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3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</row>
    <row r="47" spans="1:13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3" ht="16.5" customHeight="1" x14ac:dyDescent="0.2">
      <c r="A48" s="168"/>
      <c r="B48" s="168"/>
      <c r="C48" s="168"/>
      <c r="D48" s="168"/>
      <c r="E48" s="168"/>
      <c r="F48" s="168"/>
      <c r="G48" s="84"/>
      <c r="H48" s="168"/>
      <c r="I48" s="168"/>
      <c r="J48" s="80"/>
      <c r="K48" s="168"/>
    </row>
    <row r="49" spans="1:11" ht="16.5" customHeight="1" x14ac:dyDescent="0.2">
      <c r="A49" s="168"/>
      <c r="B49" s="168"/>
      <c r="C49" s="168"/>
      <c r="D49" s="168"/>
      <c r="E49" s="168"/>
      <c r="F49" s="168"/>
      <c r="G49" s="84"/>
      <c r="H49" s="168"/>
      <c r="I49" s="168"/>
      <c r="J49" s="80"/>
      <c r="K49" s="168"/>
    </row>
    <row r="50" spans="1:11" ht="16.5" customHeight="1" x14ac:dyDescent="0.2">
      <c r="A50" s="168"/>
      <c r="B50" s="168"/>
      <c r="C50" s="168"/>
      <c r="D50" s="168"/>
      <c r="E50" s="168"/>
      <c r="F50" s="168"/>
      <c r="G50" s="84"/>
      <c r="H50" s="168"/>
      <c r="I50" s="168"/>
      <c r="J50" s="80"/>
      <c r="K50" s="168"/>
    </row>
    <row r="51" spans="1:11" ht="16.5" customHeight="1" x14ac:dyDescent="0.2">
      <c r="A51" s="168"/>
      <c r="B51" s="168"/>
      <c r="C51" s="168"/>
      <c r="D51" s="168"/>
      <c r="E51" s="168"/>
      <c r="F51" s="168"/>
      <c r="G51" s="84"/>
      <c r="H51" s="168"/>
      <c r="I51" s="168"/>
      <c r="J51" s="80"/>
      <c r="K51" s="168"/>
    </row>
    <row r="52" spans="1:11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1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1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80"/>
      <c r="K54" s="168"/>
    </row>
    <row r="55" spans="1:11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80"/>
      <c r="K55" s="168"/>
    </row>
    <row r="56" spans="1:11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80"/>
      <c r="K56" s="168"/>
    </row>
    <row r="57" spans="1:11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80"/>
      <c r="K57" s="168"/>
    </row>
    <row r="58" spans="1:11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80"/>
      <c r="K58" s="168"/>
    </row>
    <row r="59" spans="1:11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80"/>
      <c r="K59" s="168"/>
    </row>
    <row r="60" spans="1:11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</row>
    <row r="63" spans="1:11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</row>
    <row r="64" spans="1:11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</row>
    <row r="65" spans="1:12" ht="16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</row>
    <row r="66" spans="1:12" ht="16.5" customHeight="1" x14ac:dyDescent="0.2">
      <c r="A66" s="168"/>
      <c r="B66" s="168"/>
      <c r="C66" s="168"/>
      <c r="D66" s="168"/>
      <c r="E66" s="168"/>
      <c r="F66" s="168"/>
      <c r="G66" s="168"/>
      <c r="H66" s="168"/>
      <c r="I66" s="168"/>
      <c r="J66" s="168"/>
    </row>
    <row r="67" spans="1:12" ht="16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  <row r="68" spans="1:12" ht="16.5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</row>
    <row r="69" spans="1:12" ht="16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6.5" customHeight="1" x14ac:dyDescent="0.2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</row>
    <row r="71" spans="1:12" ht="16.5" customHeight="1" x14ac:dyDescent="0.2">
      <c r="A71" s="168"/>
      <c r="B71" s="168"/>
      <c r="C71" s="168"/>
      <c r="D71" s="168"/>
      <c r="E71" s="168"/>
      <c r="G71" s="175"/>
      <c r="H71" s="168"/>
      <c r="I71" s="168"/>
      <c r="J71" s="168"/>
      <c r="K71" s="168"/>
      <c r="L71" s="168"/>
    </row>
    <row r="72" spans="1:12" ht="16.5" customHeight="1" x14ac:dyDescent="0.2">
      <c r="A72" s="168"/>
      <c r="B72" s="168"/>
      <c r="C72" s="168"/>
      <c r="D72" s="168"/>
      <c r="E72" s="168"/>
      <c r="G72" s="175"/>
      <c r="H72" s="168"/>
      <c r="I72" s="168"/>
      <c r="J72" s="168"/>
      <c r="K72" s="168"/>
      <c r="L72" s="168"/>
    </row>
    <row r="73" spans="1:12" ht="16.5" customHeight="1" x14ac:dyDescent="0.2">
      <c r="A73" s="168"/>
      <c r="B73" s="168"/>
      <c r="C73" s="168"/>
      <c r="D73" s="168"/>
      <c r="E73" s="168"/>
      <c r="G73" s="175"/>
      <c r="H73" s="168"/>
      <c r="I73" s="168"/>
      <c r="J73" s="168"/>
      <c r="K73" s="168"/>
      <c r="L73" s="168"/>
    </row>
    <row r="74" spans="1:12" ht="16.5" customHeight="1" x14ac:dyDescent="0.2">
      <c r="H74" s="168"/>
      <c r="I74" s="168"/>
      <c r="J74" s="168"/>
      <c r="K74" s="168"/>
      <c r="L74" s="168"/>
    </row>
    <row r="75" spans="1:12" x14ac:dyDescent="0.2">
      <c r="G75" s="169"/>
      <c r="H75" s="168"/>
      <c r="I75" s="168"/>
      <c r="J75" s="168"/>
      <c r="K75" s="168"/>
      <c r="L75" s="168"/>
    </row>
    <row r="76" spans="1:12" x14ac:dyDescent="0.2">
      <c r="H76" s="168"/>
      <c r="I76" s="168"/>
      <c r="J76" s="168"/>
      <c r="K76" s="168"/>
      <c r="L76" s="168"/>
    </row>
    <row r="77" spans="1:12" x14ac:dyDescent="0.2">
      <c r="H77" s="168"/>
      <c r="I77" s="168"/>
      <c r="J77" s="168"/>
      <c r="K77" s="168"/>
      <c r="L77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69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155</v>
      </c>
    </row>
    <row r="9" spans="1:10" ht="14.85" customHeight="1" x14ac:dyDescent="0.2">
      <c r="A9" s="70"/>
      <c r="H9" s="239" t="s">
        <v>191</v>
      </c>
      <c r="I9" s="245"/>
    </row>
    <row r="10" spans="1:10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H10" s="246"/>
      <c r="I10" s="247"/>
    </row>
    <row r="11" spans="1:10" ht="29.45" customHeight="1" x14ac:dyDescent="0.2">
      <c r="A11" s="233" t="s">
        <v>9</v>
      </c>
      <c r="B11" s="233"/>
      <c r="C11" s="233"/>
      <c r="D11" s="233"/>
      <c r="E11" s="233"/>
      <c r="F11" s="233"/>
      <c r="G11" s="83">
        <v>401</v>
      </c>
      <c r="H11" s="246"/>
      <c r="I11" s="247"/>
    </row>
    <row r="12" spans="1:10" ht="14.85" customHeight="1" x14ac:dyDescent="0.2">
      <c r="A12" s="85" t="s">
        <v>11</v>
      </c>
      <c r="G12" s="83" t="s">
        <v>12</v>
      </c>
      <c r="H12" s="248"/>
      <c r="I12" s="249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192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2"/>
      <c r="C21" s="94"/>
      <c r="D21" s="69"/>
      <c r="E21" s="77">
        <v>6</v>
      </c>
      <c r="F21" s="70"/>
      <c r="G21" s="187" t="s">
        <v>193</v>
      </c>
      <c r="H21" s="166"/>
      <c r="I21" s="108">
        <f>I22+I23+I24</f>
        <v>0</v>
      </c>
    </row>
    <row r="22" spans="1:13" ht="14.85" customHeight="1" x14ac:dyDescent="0.2">
      <c r="A22" s="92" t="s">
        <v>24</v>
      </c>
      <c r="B22" s="92" t="s">
        <v>24</v>
      </c>
      <c r="C22" s="97"/>
      <c r="D22" s="69"/>
      <c r="E22" s="77">
        <v>7</v>
      </c>
      <c r="F22" s="70"/>
      <c r="G22" s="158" t="s">
        <v>194</v>
      </c>
      <c r="H22" s="166"/>
      <c r="I22" s="102"/>
      <c r="J22" s="80"/>
    </row>
    <row r="23" spans="1:13" ht="30" customHeight="1" x14ac:dyDescent="0.2">
      <c r="A23" s="92" t="s">
        <v>24</v>
      </c>
      <c r="B23" s="92">
        <v>10</v>
      </c>
      <c r="C23" s="97"/>
      <c r="D23" s="69"/>
      <c r="E23" s="77">
        <v>7</v>
      </c>
      <c r="F23" s="70"/>
      <c r="G23" s="188" t="s">
        <v>195</v>
      </c>
      <c r="H23" s="166"/>
      <c r="I23" s="102"/>
      <c r="J23" s="80"/>
      <c r="K23" s="168"/>
    </row>
    <row r="24" spans="1:13" ht="15" customHeight="1" x14ac:dyDescent="0.2">
      <c r="A24" s="92" t="s">
        <v>24</v>
      </c>
      <c r="B24" s="92">
        <v>15</v>
      </c>
      <c r="C24" s="94"/>
      <c r="D24" s="69"/>
      <c r="E24" s="77">
        <v>8</v>
      </c>
      <c r="F24" s="70"/>
      <c r="G24" s="189" t="s">
        <v>196</v>
      </c>
      <c r="H24" s="166"/>
      <c r="I24" s="102"/>
      <c r="J24" s="80"/>
      <c r="K24" s="168"/>
    </row>
    <row r="25" spans="1:13" ht="15" customHeight="1" x14ac:dyDescent="0.2">
      <c r="A25" s="190"/>
      <c r="B25" s="190"/>
      <c r="C25" s="70"/>
      <c r="D25" s="70"/>
      <c r="E25" s="70"/>
      <c r="F25" s="70"/>
      <c r="G25" s="70"/>
      <c r="H25" s="70"/>
      <c r="I25" s="70"/>
      <c r="J25" s="80"/>
      <c r="K25" s="168"/>
    </row>
    <row r="26" spans="1:13" ht="15" customHeight="1" x14ac:dyDescent="0.2">
      <c r="A26" s="92">
        <v>10</v>
      </c>
      <c r="B26" s="92"/>
      <c r="C26" s="94"/>
      <c r="D26" s="69"/>
      <c r="E26" s="77">
        <v>6</v>
      </c>
      <c r="G26" s="191" t="s">
        <v>197</v>
      </c>
      <c r="H26" s="81"/>
      <c r="I26" s="192">
        <f>I27+I28</f>
        <v>0</v>
      </c>
      <c r="J26" s="80"/>
      <c r="K26" s="168"/>
    </row>
    <row r="27" spans="1:13" ht="15" customHeight="1" x14ac:dyDescent="0.2">
      <c r="A27" s="92">
        <v>10</v>
      </c>
      <c r="B27" s="92" t="s">
        <v>24</v>
      </c>
      <c r="C27" s="94"/>
      <c r="D27" s="69"/>
      <c r="E27" s="77">
        <v>7</v>
      </c>
      <c r="F27" s="118"/>
      <c r="G27" s="193" t="s">
        <v>198</v>
      </c>
      <c r="H27" s="168"/>
      <c r="I27" s="102"/>
      <c r="J27" s="168"/>
      <c r="K27" s="168"/>
    </row>
    <row r="28" spans="1:13" ht="15" customHeight="1" x14ac:dyDescent="0.2">
      <c r="A28" s="92">
        <v>10</v>
      </c>
      <c r="B28" s="92">
        <v>10</v>
      </c>
      <c r="C28" s="94"/>
      <c r="D28" s="69"/>
      <c r="E28" s="77">
        <v>7</v>
      </c>
      <c r="G28" s="156" t="s">
        <v>199</v>
      </c>
      <c r="H28" s="170"/>
      <c r="I28" s="102"/>
      <c r="J28" s="80"/>
      <c r="K28" s="168"/>
      <c r="L28" s="168"/>
      <c r="M28" s="168"/>
    </row>
    <row r="29" spans="1:13" ht="15" customHeight="1" x14ac:dyDescent="0.2">
      <c r="A29" s="190"/>
      <c r="B29" s="190"/>
      <c r="C29" s="70"/>
      <c r="D29" s="70"/>
      <c r="E29" s="70"/>
      <c r="F29" s="70"/>
      <c r="G29" s="193"/>
      <c r="H29" s="81"/>
      <c r="I29" s="194"/>
      <c r="J29" s="80"/>
      <c r="K29" s="168"/>
      <c r="L29" s="168"/>
      <c r="M29" s="168"/>
    </row>
    <row r="30" spans="1:13" ht="15" customHeight="1" x14ac:dyDescent="0.2">
      <c r="A30" s="92">
        <v>15</v>
      </c>
      <c r="B30" s="92"/>
      <c r="C30" s="97"/>
      <c r="D30" s="69"/>
      <c r="E30" s="77">
        <v>7</v>
      </c>
      <c r="G30" s="187" t="s">
        <v>192</v>
      </c>
      <c r="H30" s="81"/>
      <c r="I30" s="108">
        <f>I21-I26</f>
        <v>0</v>
      </c>
      <c r="J30" s="80"/>
      <c r="K30" s="168"/>
    </row>
    <row r="31" spans="1:13" ht="15" customHeight="1" x14ac:dyDescent="0.2">
      <c r="A31" s="190"/>
      <c r="B31" s="190"/>
      <c r="C31" s="70"/>
      <c r="D31" s="70"/>
      <c r="E31" s="70"/>
      <c r="F31" s="70"/>
      <c r="G31" s="70"/>
      <c r="H31" s="81"/>
      <c r="I31" s="195"/>
      <c r="J31" s="80"/>
      <c r="K31" s="168"/>
    </row>
    <row r="32" spans="1:13" ht="15" customHeight="1" x14ac:dyDescent="0.2">
      <c r="A32" s="92">
        <v>20</v>
      </c>
      <c r="B32" s="92"/>
      <c r="C32" s="94"/>
      <c r="D32" s="69"/>
      <c r="E32" s="77">
        <v>7</v>
      </c>
      <c r="F32" s="168"/>
      <c r="G32" s="187" t="s">
        <v>200</v>
      </c>
      <c r="H32" s="168"/>
      <c r="I32" s="196">
        <f>IF(I21=0,0,I26/I21*100)</f>
        <v>0</v>
      </c>
      <c r="J32" s="197" t="s">
        <v>201</v>
      </c>
      <c r="K32" s="168"/>
    </row>
    <row r="33" spans="1:11" ht="14.85" customHeight="1" x14ac:dyDescent="0.2">
      <c r="A33" s="168"/>
      <c r="B33" s="168"/>
      <c r="C33" s="168"/>
      <c r="D33" s="168"/>
      <c r="E33" s="168"/>
      <c r="F33" s="168"/>
      <c r="G33" s="198"/>
      <c r="H33" s="168"/>
      <c r="I33" s="168"/>
      <c r="J33" s="168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99" t="s">
        <v>202</v>
      </c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80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80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84"/>
      <c r="H41" s="168"/>
      <c r="I41" s="168"/>
      <c r="J41" s="80"/>
      <c r="K41" s="168"/>
    </row>
    <row r="42" spans="1:11" ht="14.8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6.5" customHeight="1" x14ac:dyDescent="0.2">
      <c r="A43" s="168"/>
      <c r="B43" s="168"/>
      <c r="C43" s="168"/>
      <c r="D43" s="168"/>
      <c r="E43" s="168"/>
      <c r="F43" s="168"/>
      <c r="G43" s="84"/>
      <c r="H43" s="168"/>
      <c r="I43" s="168"/>
      <c r="J43" s="80"/>
      <c r="K43" s="168"/>
    </row>
    <row r="44" spans="1:11" ht="16.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</row>
    <row r="62" spans="1:12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</row>
    <row r="63" spans="1:12" ht="16.5" customHeight="1" x14ac:dyDescent="0.2">
      <c r="A63" s="168"/>
      <c r="B63" s="168"/>
      <c r="C63" s="168"/>
      <c r="D63" s="168"/>
      <c r="E63" s="168"/>
      <c r="G63" s="175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G64" s="175"/>
      <c r="H64" s="168"/>
      <c r="I64" s="168"/>
      <c r="J64" s="168"/>
      <c r="K64" s="168"/>
      <c r="L64" s="168"/>
    </row>
    <row r="65" spans="1:12" ht="16.5" customHeight="1" x14ac:dyDescent="0.2">
      <c r="A65" s="168"/>
      <c r="B65" s="168"/>
      <c r="C65" s="168"/>
      <c r="D65" s="168"/>
      <c r="E65" s="168"/>
      <c r="G65" s="175"/>
      <c r="H65" s="168"/>
      <c r="I65" s="168"/>
      <c r="J65" s="168"/>
      <c r="K65" s="168"/>
      <c r="L65" s="168"/>
    </row>
    <row r="66" spans="1:12" ht="16.5" customHeight="1" x14ac:dyDescent="0.2">
      <c r="H66" s="168"/>
      <c r="I66" s="168"/>
      <c r="J66" s="168"/>
      <c r="K66" s="168"/>
      <c r="L66" s="168"/>
    </row>
    <row r="67" spans="1:12" x14ac:dyDescent="0.2">
      <c r="G67" s="169"/>
      <c r="H67" s="168"/>
      <c r="I67" s="168"/>
      <c r="J67" s="168"/>
      <c r="K67" s="168"/>
      <c r="L67" s="168"/>
    </row>
    <row r="68" spans="1:12" x14ac:dyDescent="0.2">
      <c r="H68" s="168"/>
      <c r="I68" s="168"/>
      <c r="J68" s="168"/>
      <c r="K68" s="168"/>
      <c r="L68" s="168"/>
    </row>
    <row r="69" spans="1:12" x14ac:dyDescent="0.2">
      <c r="H69" s="168"/>
      <c r="I69" s="168"/>
      <c r="J69" s="168"/>
      <c r="K69" s="168"/>
      <c r="L69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71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0" customFormat="1" ht="14.85" customHeight="1" x14ac:dyDescent="0.2"/>
    <row r="3" spans="1:10" ht="13.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155</v>
      </c>
    </row>
    <row r="9" spans="1:10" ht="14.85" customHeight="1" x14ac:dyDescent="0.2">
      <c r="A9" s="70"/>
      <c r="H9" s="239" t="s">
        <v>203</v>
      </c>
      <c r="I9" s="245"/>
    </row>
    <row r="10" spans="1:10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H10" s="246"/>
      <c r="I10" s="247"/>
    </row>
    <row r="11" spans="1:10" ht="29.45" customHeight="1" x14ac:dyDescent="0.2">
      <c r="A11" s="233" t="s">
        <v>9</v>
      </c>
      <c r="B11" s="233"/>
      <c r="C11" s="233"/>
      <c r="D11" s="233"/>
      <c r="E11" s="233"/>
      <c r="F11" s="233"/>
      <c r="G11" s="83" t="s">
        <v>204</v>
      </c>
      <c r="H11" s="246"/>
      <c r="I11" s="247"/>
    </row>
    <row r="12" spans="1:10" ht="14.85" customHeight="1" x14ac:dyDescent="0.2">
      <c r="A12" s="85" t="s">
        <v>11</v>
      </c>
      <c r="G12" s="83" t="s">
        <v>205</v>
      </c>
      <c r="H12" s="248"/>
      <c r="I12" s="249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206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207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5" customHeight="1" x14ac:dyDescent="0.2">
      <c r="A21" s="92" t="s">
        <v>24</v>
      </c>
      <c r="B21" s="95"/>
      <c r="C21" s="95"/>
      <c r="D21" s="69"/>
      <c r="E21" s="77">
        <v>8</v>
      </c>
      <c r="F21" s="70"/>
      <c r="G21" s="158" t="s">
        <v>208</v>
      </c>
      <c r="H21" s="166"/>
      <c r="I21" s="102"/>
      <c r="J21" s="80"/>
    </row>
    <row r="22" spans="1:13" ht="30" customHeight="1" x14ac:dyDescent="0.2">
      <c r="A22" s="92">
        <v>10</v>
      </c>
      <c r="B22" s="92"/>
      <c r="C22" s="95"/>
      <c r="D22" s="69"/>
      <c r="E22" s="77">
        <v>8</v>
      </c>
      <c r="F22" s="70"/>
      <c r="G22" s="188" t="s">
        <v>209</v>
      </c>
      <c r="H22" s="166"/>
      <c r="I22" s="102"/>
      <c r="J22" s="80"/>
      <c r="K22" s="168"/>
    </row>
    <row r="23" spans="1:13" ht="30" customHeight="1" x14ac:dyDescent="0.2">
      <c r="A23" s="92">
        <v>12</v>
      </c>
      <c r="B23" s="92"/>
      <c r="C23" s="95"/>
      <c r="D23" s="69"/>
      <c r="E23" s="77">
        <v>2</v>
      </c>
      <c r="F23" s="70"/>
      <c r="G23" s="188" t="s">
        <v>210</v>
      </c>
      <c r="H23" s="166"/>
      <c r="I23" s="102"/>
      <c r="J23" s="80"/>
      <c r="K23" s="168"/>
    </row>
    <row r="24" spans="1:13" ht="30" customHeight="1" x14ac:dyDescent="0.2">
      <c r="A24" s="92">
        <v>13</v>
      </c>
      <c r="B24" s="92"/>
      <c r="C24" s="95"/>
      <c r="D24" s="69"/>
      <c r="E24" s="77">
        <v>4</v>
      </c>
      <c r="F24" s="70"/>
      <c r="G24" s="188" t="s">
        <v>211</v>
      </c>
      <c r="H24" s="166"/>
      <c r="I24" s="102"/>
      <c r="J24" s="80"/>
      <c r="K24" s="168"/>
    </row>
    <row r="25" spans="1:13" ht="14.85" customHeight="1" x14ac:dyDescent="0.2">
      <c r="A25" s="200"/>
      <c r="B25" s="200"/>
      <c r="C25" s="200"/>
      <c r="D25" s="201"/>
      <c r="E25" s="201"/>
      <c r="F25" s="70"/>
      <c r="G25" s="201"/>
      <c r="H25" s="166"/>
      <c r="I25" s="168"/>
      <c r="J25" s="80"/>
      <c r="K25" s="168"/>
    </row>
    <row r="26" spans="1:13" ht="30" customHeight="1" x14ac:dyDescent="0.2">
      <c r="A26" s="92">
        <v>15</v>
      </c>
      <c r="B26" s="92"/>
      <c r="C26" s="92"/>
      <c r="D26" s="69"/>
      <c r="E26" s="77">
        <v>9</v>
      </c>
      <c r="F26" s="70"/>
      <c r="G26" s="202" t="s">
        <v>212</v>
      </c>
      <c r="H26" s="166"/>
      <c r="I26" s="196">
        <f>IF(I21=0,0,I22/I21*100)</f>
        <v>0</v>
      </c>
      <c r="J26" s="68" t="s">
        <v>201</v>
      </c>
      <c r="K26" s="168"/>
    </row>
    <row r="27" spans="1:13" ht="14.85" customHeight="1" x14ac:dyDescent="0.2">
      <c r="A27" s="200"/>
      <c r="B27" s="200"/>
      <c r="C27" s="200"/>
      <c r="D27" s="201"/>
      <c r="E27" s="201"/>
      <c r="F27" s="201"/>
      <c r="G27" s="169"/>
      <c r="H27" s="170"/>
      <c r="I27" s="168"/>
      <c r="J27" s="80"/>
      <c r="K27" s="168"/>
    </row>
    <row r="28" spans="1:13" ht="14.85" customHeight="1" x14ac:dyDescent="0.2">
      <c r="A28" s="171"/>
      <c r="B28" s="171"/>
      <c r="C28" s="171"/>
      <c r="D28" s="168"/>
      <c r="E28" s="168"/>
      <c r="F28" s="118"/>
      <c r="G28" s="203"/>
      <c r="H28" s="168"/>
      <c r="I28" s="151"/>
      <c r="J28" s="168"/>
      <c r="K28" s="168"/>
    </row>
    <row r="29" spans="1:13" ht="30" customHeight="1" x14ac:dyDescent="0.2">
      <c r="A29" s="92">
        <v>20</v>
      </c>
      <c r="B29" s="92"/>
      <c r="C29" s="92"/>
      <c r="D29" s="69"/>
      <c r="E29" s="77">
        <v>9</v>
      </c>
      <c r="G29" s="204" t="s">
        <v>213</v>
      </c>
      <c r="H29" s="170"/>
      <c r="I29" s="102"/>
      <c r="J29" s="80"/>
      <c r="K29" s="168"/>
      <c r="L29" s="168"/>
      <c r="M29" s="168"/>
    </row>
    <row r="30" spans="1:13" ht="30.75" customHeight="1" x14ac:dyDescent="0.2">
      <c r="A30" s="92">
        <v>25</v>
      </c>
      <c r="B30" s="92"/>
      <c r="C30" s="92"/>
      <c r="D30" s="69"/>
      <c r="E30" s="77">
        <v>0</v>
      </c>
      <c r="G30" s="188" t="s">
        <v>214</v>
      </c>
      <c r="H30" s="81"/>
      <c r="I30" s="102"/>
      <c r="J30" s="80"/>
      <c r="K30" s="168"/>
      <c r="L30" s="168"/>
      <c r="M30" s="168"/>
    </row>
    <row r="31" spans="1:13" ht="15" customHeight="1" x14ac:dyDescent="0.2">
      <c r="A31" s="200"/>
      <c r="B31" s="200"/>
      <c r="C31" s="200"/>
      <c r="D31" s="201"/>
      <c r="E31" s="201"/>
      <c r="G31" s="201"/>
      <c r="H31" s="81"/>
      <c r="I31" s="168"/>
      <c r="J31" s="80"/>
      <c r="K31" s="168"/>
      <c r="L31" s="168"/>
      <c r="M31" s="168"/>
    </row>
    <row r="32" spans="1:13" ht="30" customHeight="1" x14ac:dyDescent="0.2">
      <c r="A32" s="92">
        <v>30</v>
      </c>
      <c r="B32" s="92"/>
      <c r="C32" s="95"/>
      <c r="D32" s="69"/>
      <c r="E32" s="77">
        <v>0</v>
      </c>
      <c r="G32" s="205" t="s">
        <v>215</v>
      </c>
      <c r="H32" s="81"/>
      <c r="I32" s="196">
        <f>IF(I29=0,0,I30/I29*100)</f>
        <v>0</v>
      </c>
      <c r="J32" s="68" t="s">
        <v>201</v>
      </c>
      <c r="K32" s="168"/>
    </row>
    <row r="33" spans="1:11" ht="14.85" customHeight="1" x14ac:dyDescent="0.2">
      <c r="A33" s="201"/>
      <c r="B33" s="201"/>
      <c r="C33" s="201"/>
      <c r="D33" s="201"/>
      <c r="E33" s="201"/>
      <c r="F33" s="201"/>
      <c r="G33" s="201"/>
      <c r="H33" s="81"/>
      <c r="I33" s="201"/>
      <c r="J33" s="80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80"/>
      <c r="K41" s="168"/>
    </row>
    <row r="42" spans="1:11" ht="14.8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4.85" customHeight="1" x14ac:dyDescent="0.2">
      <c r="A43" s="168"/>
      <c r="B43" s="168"/>
      <c r="C43" s="168"/>
      <c r="D43" s="168"/>
      <c r="E43" s="168"/>
      <c r="F43" s="168"/>
      <c r="G43" s="84"/>
      <c r="H43" s="168"/>
      <c r="I43" s="168"/>
      <c r="J43" s="80"/>
      <c r="K43" s="168"/>
    </row>
    <row r="44" spans="1:11" ht="14.85" customHeight="1" x14ac:dyDescent="0.2">
      <c r="A44" s="168"/>
      <c r="B44" s="168"/>
      <c r="C44" s="168"/>
      <c r="D44" s="168"/>
      <c r="E44" s="168"/>
      <c r="F44" s="168"/>
      <c r="G44" s="84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84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</row>
    <row r="62" spans="1:12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</row>
    <row r="63" spans="1:12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</row>
    <row r="65" spans="1:12" ht="16.5" customHeight="1" x14ac:dyDescent="0.2">
      <c r="A65" s="168"/>
      <c r="B65" s="168"/>
      <c r="C65" s="168"/>
      <c r="D65" s="168"/>
      <c r="E65" s="168"/>
      <c r="G65" s="175"/>
      <c r="H65" s="168"/>
      <c r="I65" s="168"/>
      <c r="J65" s="168"/>
      <c r="K65" s="168"/>
      <c r="L65" s="168"/>
    </row>
    <row r="66" spans="1:12" ht="16.5" customHeight="1" x14ac:dyDescent="0.2">
      <c r="A66" s="168"/>
      <c r="B66" s="168"/>
      <c r="C66" s="168"/>
      <c r="D66" s="168"/>
      <c r="E66" s="168"/>
      <c r="G66" s="175"/>
      <c r="H66" s="168"/>
      <c r="I66" s="168"/>
      <c r="J66" s="168"/>
      <c r="K66" s="168"/>
      <c r="L66" s="168"/>
    </row>
    <row r="67" spans="1:12" ht="16.5" customHeight="1" x14ac:dyDescent="0.2">
      <c r="A67" s="168"/>
      <c r="B67" s="168"/>
      <c r="C67" s="168"/>
      <c r="D67" s="168"/>
      <c r="E67" s="168"/>
      <c r="G67" s="175"/>
      <c r="H67" s="168"/>
      <c r="I67" s="168"/>
      <c r="J67" s="168"/>
      <c r="K67" s="168"/>
      <c r="L67" s="168"/>
    </row>
    <row r="68" spans="1:12" ht="16.5" customHeight="1" x14ac:dyDescent="0.2">
      <c r="H68" s="168"/>
      <c r="I68" s="168"/>
      <c r="J68" s="168"/>
      <c r="K68" s="168"/>
      <c r="L68" s="168"/>
    </row>
    <row r="69" spans="1:12" x14ac:dyDescent="0.2">
      <c r="G69" s="169"/>
      <c r="H69" s="168"/>
      <c r="I69" s="168"/>
      <c r="J69" s="168"/>
      <c r="K69" s="168"/>
      <c r="L69" s="168"/>
    </row>
    <row r="70" spans="1:12" x14ac:dyDescent="0.2">
      <c r="H70" s="168"/>
      <c r="I70" s="168"/>
      <c r="J70" s="168"/>
      <c r="K70" s="168"/>
      <c r="L70" s="168"/>
    </row>
    <row r="71" spans="1:12" x14ac:dyDescent="0.2">
      <c r="H71" s="168"/>
      <c r="I71" s="168"/>
      <c r="J71" s="168"/>
      <c r="K71" s="168"/>
      <c r="L71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68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155</v>
      </c>
    </row>
    <row r="9" spans="1:10" ht="14.85" customHeight="1" x14ac:dyDescent="0.2">
      <c r="A9" s="70"/>
      <c r="H9" s="239" t="s">
        <v>216</v>
      </c>
      <c r="I9" s="245"/>
    </row>
    <row r="10" spans="1:10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H10" s="246"/>
      <c r="I10" s="247"/>
    </row>
    <row r="11" spans="1:10" ht="29.45" customHeight="1" x14ac:dyDescent="0.2">
      <c r="A11" s="233" t="s">
        <v>9</v>
      </c>
      <c r="B11" s="233"/>
      <c r="C11" s="233"/>
      <c r="D11" s="233"/>
      <c r="E11" s="233"/>
      <c r="F11" s="233"/>
      <c r="G11" s="83">
        <v>401</v>
      </c>
      <c r="H11" s="246"/>
      <c r="I11" s="247"/>
    </row>
    <row r="12" spans="1:10" ht="14.85" customHeight="1" x14ac:dyDescent="0.2">
      <c r="A12" s="85" t="s">
        <v>11</v>
      </c>
      <c r="G12" s="83" t="s">
        <v>12</v>
      </c>
      <c r="H12" s="248"/>
      <c r="I12" s="249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158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2" t="s">
        <v>24</v>
      </c>
      <c r="C21" s="94"/>
      <c r="D21" s="69"/>
      <c r="E21" s="77">
        <v>1</v>
      </c>
      <c r="F21" s="70"/>
      <c r="G21" s="68" t="s">
        <v>217</v>
      </c>
      <c r="H21" s="166"/>
      <c r="I21" s="102"/>
    </row>
    <row r="22" spans="1:13" ht="14.85" customHeight="1" x14ac:dyDescent="0.2">
      <c r="A22" s="92" t="s">
        <v>24</v>
      </c>
      <c r="B22" s="92">
        <v>10</v>
      </c>
      <c r="C22" s="97"/>
      <c r="D22" s="69"/>
      <c r="E22" s="77">
        <v>1</v>
      </c>
      <c r="F22" s="70"/>
      <c r="G22" s="68" t="s">
        <v>218</v>
      </c>
      <c r="H22" s="166"/>
      <c r="I22" s="102"/>
      <c r="J22" s="80"/>
    </row>
    <row r="23" spans="1:13" ht="30" customHeight="1" x14ac:dyDescent="0.2">
      <c r="A23" s="92" t="s">
        <v>24</v>
      </c>
      <c r="B23" s="92"/>
      <c r="C23" s="97"/>
      <c r="D23" s="69"/>
      <c r="E23" s="77">
        <v>0</v>
      </c>
      <c r="F23" s="70"/>
      <c r="G23" s="68" t="s">
        <v>219</v>
      </c>
      <c r="H23" s="166"/>
      <c r="I23" s="108">
        <f>I21+I22</f>
        <v>0</v>
      </c>
      <c r="J23" s="80"/>
      <c r="K23" s="168"/>
    </row>
    <row r="24" spans="1:13" ht="15" customHeight="1" x14ac:dyDescent="0.2">
      <c r="A24"/>
      <c r="B24"/>
      <c r="C24" s="70"/>
      <c r="D24" s="70"/>
      <c r="E24" s="70"/>
      <c r="F24" s="70"/>
      <c r="G24" s="70"/>
      <c r="H24" s="70"/>
      <c r="I24" s="70"/>
      <c r="J24" s="80"/>
      <c r="K24" s="168"/>
    </row>
    <row r="25" spans="1:13" ht="15" customHeight="1" x14ac:dyDescent="0.2">
      <c r="A25" s="92">
        <v>10</v>
      </c>
      <c r="B25" s="92" t="s">
        <v>24</v>
      </c>
      <c r="C25" s="94"/>
      <c r="D25" s="69"/>
      <c r="E25" s="77">
        <v>1</v>
      </c>
      <c r="G25" s="68" t="s">
        <v>220</v>
      </c>
      <c r="H25" s="81"/>
      <c r="I25" s="102"/>
      <c r="J25" s="80"/>
      <c r="K25" s="168"/>
    </row>
    <row r="26" spans="1:13" ht="15" customHeight="1" x14ac:dyDescent="0.2">
      <c r="A26" s="92">
        <v>10</v>
      </c>
      <c r="B26" s="95">
        <v>10</v>
      </c>
      <c r="C26" s="94"/>
      <c r="D26" s="69"/>
      <c r="E26" s="77">
        <v>1</v>
      </c>
      <c r="F26" s="118"/>
      <c r="G26" s="68" t="s">
        <v>221</v>
      </c>
      <c r="H26" s="168"/>
      <c r="I26" s="102"/>
      <c r="J26" s="168"/>
      <c r="K26" s="168"/>
    </row>
    <row r="27" spans="1:13" ht="15" customHeight="1" x14ac:dyDescent="0.2">
      <c r="A27" s="92">
        <v>10</v>
      </c>
      <c r="B27" s="95">
        <v>15</v>
      </c>
      <c r="C27" s="94"/>
      <c r="D27" s="69"/>
      <c r="E27" s="77">
        <v>2</v>
      </c>
      <c r="F27" s="118"/>
      <c r="G27" s="68" t="s">
        <v>222</v>
      </c>
      <c r="H27" s="168"/>
      <c r="I27" s="102"/>
      <c r="J27" s="168"/>
      <c r="K27" s="168"/>
    </row>
    <row r="28" spans="1:13" ht="15" customHeight="1" x14ac:dyDescent="0.2">
      <c r="A28" s="92">
        <v>10</v>
      </c>
      <c r="B28" s="95"/>
      <c r="C28" s="94"/>
      <c r="D28" s="69"/>
      <c r="E28" s="77">
        <v>0</v>
      </c>
      <c r="G28" s="206" t="s">
        <v>223</v>
      </c>
      <c r="H28" s="170"/>
      <c r="I28" s="192">
        <f>I25+I26+I27</f>
        <v>0</v>
      </c>
      <c r="J28" s="80"/>
      <c r="K28" s="168"/>
      <c r="L28" s="168"/>
      <c r="M28" s="168"/>
    </row>
    <row r="29" spans="1:13" ht="15" customHeight="1" x14ac:dyDescent="0.2">
      <c r="A29"/>
      <c r="B29"/>
      <c r="C29" s="70"/>
      <c r="D29" s="70"/>
      <c r="E29" s="70"/>
      <c r="F29" s="70"/>
      <c r="G29" s="193"/>
      <c r="H29" s="81"/>
      <c r="I29" s="194"/>
      <c r="J29" s="80"/>
      <c r="K29" s="168"/>
      <c r="L29" s="168"/>
      <c r="M29" s="168"/>
    </row>
    <row r="30" spans="1:13" ht="15" customHeight="1" x14ac:dyDescent="0.2">
      <c r="A30" s="92">
        <v>15</v>
      </c>
      <c r="B30" s="92"/>
      <c r="C30" s="97"/>
      <c r="D30" s="69"/>
      <c r="E30" s="77">
        <v>1</v>
      </c>
      <c r="G30" s="144" t="s">
        <v>158</v>
      </c>
      <c r="H30" s="81"/>
      <c r="I30" s="108">
        <f>I23-I28</f>
        <v>0</v>
      </c>
      <c r="J30" s="80"/>
      <c r="K30" s="168"/>
    </row>
    <row r="31" spans="1:13" ht="15" customHeight="1" x14ac:dyDescent="0.2">
      <c r="A31" s="190"/>
      <c r="B31" s="190"/>
      <c r="C31" s="70"/>
      <c r="D31" s="70"/>
      <c r="E31" s="70"/>
      <c r="F31" s="70"/>
      <c r="G31" s="70"/>
      <c r="H31" s="81"/>
      <c r="I31" s="195"/>
      <c r="J31" s="80"/>
      <c r="K31" s="168"/>
    </row>
    <row r="32" spans="1:13" ht="14.85" customHeight="1" x14ac:dyDescent="0.2">
      <c r="A32" s="168"/>
      <c r="B32" s="168"/>
      <c r="C32" s="168"/>
      <c r="D32" s="168"/>
      <c r="E32" s="168"/>
      <c r="F32" s="168"/>
      <c r="G32" s="198"/>
      <c r="H32" s="168"/>
      <c r="I32" s="168"/>
      <c r="J32" s="168"/>
      <c r="K32" s="168"/>
    </row>
    <row r="33" spans="1:11" ht="14.85" customHeight="1" x14ac:dyDescent="0.2">
      <c r="A33" s="168"/>
      <c r="B33" s="168"/>
      <c r="C33" s="168"/>
      <c r="D33" s="168"/>
      <c r="E33" s="168"/>
      <c r="F33" s="168"/>
      <c r="G33" s="199"/>
      <c r="H33" s="168"/>
      <c r="I33" s="168"/>
      <c r="J33" s="168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80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84"/>
      <c r="H39" s="168"/>
      <c r="I39" s="168"/>
      <c r="J39" s="80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80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84"/>
      <c r="H41" s="168"/>
      <c r="I41" s="168"/>
      <c r="J41" s="80"/>
      <c r="K41" s="168"/>
    </row>
    <row r="42" spans="1:11" ht="16.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6.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80"/>
      <c r="K43" s="168"/>
    </row>
    <row r="44" spans="1:11" ht="16.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</row>
    <row r="62" spans="1:12" ht="16.5" customHeight="1" x14ac:dyDescent="0.2">
      <c r="A62" s="168"/>
      <c r="B62" s="168"/>
      <c r="C62" s="168"/>
      <c r="D62" s="168"/>
      <c r="E62" s="168"/>
      <c r="G62" s="175"/>
      <c r="H62" s="168"/>
      <c r="I62" s="168"/>
      <c r="J62" s="168"/>
      <c r="K62" s="168"/>
      <c r="L62" s="168"/>
    </row>
    <row r="63" spans="1:12" ht="16.5" customHeight="1" x14ac:dyDescent="0.2">
      <c r="A63" s="168"/>
      <c r="B63" s="168"/>
      <c r="C63" s="168"/>
      <c r="D63" s="168"/>
      <c r="E63" s="168"/>
      <c r="G63" s="175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G64" s="175"/>
      <c r="H64" s="168"/>
      <c r="I64" s="168"/>
      <c r="J64" s="168"/>
      <c r="K64" s="168"/>
      <c r="L64" s="168"/>
    </row>
    <row r="65" spans="7:12" ht="16.5" customHeight="1" x14ac:dyDescent="0.2">
      <c r="H65" s="168"/>
      <c r="I65" s="168"/>
      <c r="J65" s="168"/>
      <c r="K65" s="168"/>
      <c r="L65" s="168"/>
    </row>
    <row r="66" spans="7:12" x14ac:dyDescent="0.2">
      <c r="G66" s="169"/>
      <c r="H66" s="168"/>
      <c r="I66" s="168"/>
      <c r="J66" s="168"/>
      <c r="K66" s="168"/>
      <c r="L66" s="168"/>
    </row>
    <row r="67" spans="7:12" x14ac:dyDescent="0.2">
      <c r="H67" s="168"/>
      <c r="I67" s="168"/>
      <c r="J67" s="168"/>
      <c r="K67" s="168"/>
      <c r="L67" s="168"/>
    </row>
    <row r="68" spans="7:12" x14ac:dyDescent="0.2">
      <c r="H68" s="168"/>
      <c r="I68" s="168"/>
      <c r="J68" s="168"/>
      <c r="K68" s="168"/>
      <c r="L68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P111"/>
  <sheetViews>
    <sheetView showGridLines="0" zoomScaleNormal="100" zoomScaleSheetLayoutView="55" workbookViewId="0">
      <selection activeCell="M6" sqref="M6"/>
    </sheetView>
  </sheetViews>
  <sheetFormatPr defaultColWidth="9" defaultRowHeight="12" x14ac:dyDescent="0.2"/>
  <cols>
    <col min="1" max="5" width="3" style="68" customWidth="1"/>
    <col min="6" max="6" width="12" style="68" customWidth="1"/>
    <col min="7" max="7" width="56.28515625" style="68" customWidth="1"/>
    <col min="8" max="8" width="3.7109375" style="68" customWidth="1"/>
    <col min="9" max="9" width="12.7109375" style="69" customWidth="1"/>
    <col min="10" max="10" width="12.7109375" style="68" customWidth="1"/>
    <col min="11" max="11" width="13.28515625" style="70" customWidth="1"/>
    <col min="12" max="12" width="13.85546875" style="71" customWidth="1"/>
    <col min="13" max="13" width="12.7109375" style="70" customWidth="1"/>
    <col min="14" max="16384" width="9" style="70"/>
  </cols>
  <sheetData>
    <row r="1" spans="1:13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2"/>
      <c r="I4" s="70"/>
      <c r="J4" s="70"/>
      <c r="L4" s="69" t="s">
        <v>2</v>
      </c>
      <c r="M4" s="74">
        <v>40623</v>
      </c>
    </row>
    <row r="5" spans="1:13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76"/>
      <c r="I5" s="70"/>
      <c r="J5" s="70"/>
      <c r="L5" s="69" t="s">
        <v>3</v>
      </c>
      <c r="M5" s="77"/>
    </row>
    <row r="6" spans="1:13" ht="14.85" customHeight="1" x14ac:dyDescent="0.2">
      <c r="A6" s="78"/>
      <c r="I6" s="70"/>
      <c r="J6" s="70"/>
      <c r="L6" s="69" t="s">
        <v>4</v>
      </c>
      <c r="M6" s="212">
        <v>43100</v>
      </c>
    </row>
    <row r="7" spans="1:13" ht="14.85" customHeight="1" x14ac:dyDescent="0.2">
      <c r="A7" s="70"/>
      <c r="I7" s="70"/>
      <c r="J7" s="70"/>
      <c r="L7" s="69"/>
    </row>
    <row r="8" spans="1:13" ht="14.85" customHeight="1" x14ac:dyDescent="0.2">
      <c r="A8" s="79" t="s">
        <v>5</v>
      </c>
      <c r="I8" s="70"/>
      <c r="J8" s="70"/>
      <c r="L8" s="69"/>
      <c r="M8" s="68"/>
    </row>
    <row r="9" spans="1:13" ht="14.85" customHeight="1" x14ac:dyDescent="0.2">
      <c r="A9" s="70"/>
      <c r="H9" s="80"/>
      <c r="I9" s="81"/>
      <c r="J9" s="80"/>
      <c r="K9" s="80"/>
      <c r="L9" s="226" t="s">
        <v>52</v>
      </c>
      <c r="M9" s="227"/>
    </row>
    <row r="10" spans="1:13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H10" s="80"/>
      <c r="I10" s="81"/>
      <c r="J10" s="80"/>
      <c r="K10" s="80"/>
      <c r="L10" s="228"/>
      <c r="M10" s="229"/>
    </row>
    <row r="11" spans="1:13" ht="29.45" customHeight="1" x14ac:dyDescent="0.2">
      <c r="A11" s="233" t="s">
        <v>9</v>
      </c>
      <c r="B11" s="233"/>
      <c r="C11" s="233"/>
      <c r="D11" s="233"/>
      <c r="E11" s="233"/>
      <c r="F11" s="233"/>
      <c r="G11" s="83" t="s">
        <v>53</v>
      </c>
      <c r="H11" s="84"/>
      <c r="I11" s="81"/>
      <c r="J11" s="80"/>
      <c r="K11" s="80"/>
      <c r="L11" s="228"/>
      <c r="M11" s="229"/>
    </row>
    <row r="12" spans="1:13" ht="14.85" customHeight="1" x14ac:dyDescent="0.2">
      <c r="A12" s="85" t="s">
        <v>11</v>
      </c>
      <c r="G12" s="83" t="s">
        <v>12</v>
      </c>
      <c r="H12" s="84"/>
      <c r="I12" s="81"/>
      <c r="J12" s="80"/>
      <c r="K12" s="80"/>
      <c r="L12" s="230"/>
      <c r="M12" s="231"/>
    </row>
    <row r="13" spans="1:13" ht="14.85" customHeight="1" x14ac:dyDescent="0.2">
      <c r="A13" s="85" t="s">
        <v>13</v>
      </c>
      <c r="B13" s="70"/>
      <c r="C13" s="70"/>
      <c r="D13" s="70"/>
      <c r="E13" s="70"/>
      <c r="F13" s="70"/>
      <c r="G13" s="83" t="s">
        <v>14</v>
      </c>
      <c r="H13" s="80"/>
      <c r="I13" s="86"/>
      <c r="J13" s="87"/>
      <c r="K13" s="80"/>
    </row>
    <row r="14" spans="1:13" ht="14.85" customHeight="1" x14ac:dyDescent="0.2">
      <c r="A14" s="85" t="s">
        <v>15</v>
      </c>
      <c r="G14" s="83" t="s">
        <v>16</v>
      </c>
      <c r="H14" s="84"/>
      <c r="I14" s="81"/>
      <c r="J14" s="80"/>
      <c r="K14" s="80"/>
    </row>
    <row r="15" spans="1:13" ht="14.85" customHeight="1" x14ac:dyDescent="0.2">
      <c r="A15" s="78"/>
      <c r="H15" s="80"/>
      <c r="I15" s="81"/>
      <c r="J15" s="80"/>
      <c r="K15" s="80"/>
    </row>
    <row r="16" spans="1:13" ht="14.85" customHeight="1" x14ac:dyDescent="0.2">
      <c r="B16" s="70"/>
      <c r="C16" s="70"/>
      <c r="D16" s="70"/>
      <c r="E16" s="70"/>
      <c r="F16" s="70"/>
      <c r="G16" s="70"/>
      <c r="H16" s="80"/>
      <c r="I16" s="81"/>
      <c r="J16" s="80"/>
      <c r="K16" s="80"/>
    </row>
    <row r="17" spans="1:16" ht="14.85" customHeight="1" x14ac:dyDescent="0.2">
      <c r="H17" s="80"/>
      <c r="I17" s="81"/>
      <c r="J17" s="88"/>
      <c r="K17" s="89"/>
      <c r="L17" s="20"/>
      <c r="M17" s="20"/>
    </row>
    <row r="18" spans="1:16" ht="14.85" customHeight="1" x14ac:dyDescent="0.2">
      <c r="A18" s="90" t="s">
        <v>54</v>
      </c>
      <c r="J18" s="70"/>
      <c r="K18" s="20"/>
      <c r="L18" s="20"/>
      <c r="M18" s="20"/>
    </row>
    <row r="19" spans="1:16" ht="14.85" customHeight="1" x14ac:dyDescent="0.2">
      <c r="A19" s="78"/>
      <c r="J19" s="70"/>
      <c r="K19" s="20"/>
      <c r="L19" s="20"/>
      <c r="M19" s="20"/>
      <c r="O19" s="23"/>
    </row>
    <row r="20" spans="1:16" ht="63.4" customHeight="1" x14ac:dyDescent="0.2">
      <c r="A20" s="70"/>
      <c r="B20" s="70"/>
      <c r="C20" s="70"/>
      <c r="D20" s="70"/>
      <c r="E20" s="70"/>
      <c r="I20" s="91" t="s">
        <v>0</v>
      </c>
      <c r="J20" s="91" t="s">
        <v>18</v>
      </c>
      <c r="K20" s="91" t="s">
        <v>55</v>
      </c>
      <c r="L20" s="91" t="s">
        <v>56</v>
      </c>
      <c r="M20" s="91" t="s">
        <v>21</v>
      </c>
    </row>
    <row r="21" spans="1:16" ht="14.85" customHeight="1" x14ac:dyDescent="0.2">
      <c r="A21" s="68" t="s">
        <v>22</v>
      </c>
      <c r="E21" s="68" t="s">
        <v>23</v>
      </c>
      <c r="I21" s="92" t="s">
        <v>24</v>
      </c>
      <c r="J21" s="93">
        <v>10</v>
      </c>
      <c r="K21" s="93">
        <v>15</v>
      </c>
      <c r="L21" s="93">
        <v>20</v>
      </c>
      <c r="M21" s="94"/>
    </row>
    <row r="22" spans="1:16" ht="14.85" customHeight="1" x14ac:dyDescent="0.2">
      <c r="A22" s="92">
        <v>10</v>
      </c>
      <c r="B22" s="92"/>
      <c r="C22" s="95"/>
      <c r="D22" s="96"/>
      <c r="E22" s="97">
        <v>8</v>
      </c>
      <c r="G22" s="98" t="s">
        <v>57</v>
      </c>
      <c r="H22" s="70"/>
      <c r="I22" s="99">
        <f>+I23-I25-I26</f>
        <v>0</v>
      </c>
      <c r="J22" s="33"/>
      <c r="K22" s="34"/>
      <c r="L22" s="35"/>
      <c r="M22" s="100"/>
      <c r="N22" s="20"/>
      <c r="O22" s="20"/>
      <c r="P22" s="20"/>
    </row>
    <row r="23" spans="1:16" ht="14.85" customHeight="1" x14ac:dyDescent="0.2">
      <c r="A23" s="92">
        <v>10</v>
      </c>
      <c r="B23" s="92">
        <v>10</v>
      </c>
      <c r="C23" s="95"/>
      <c r="D23" s="96"/>
      <c r="E23" s="97">
        <v>0</v>
      </c>
      <c r="G23" s="101" t="s">
        <v>58</v>
      </c>
      <c r="H23" s="70"/>
      <c r="I23" s="102"/>
      <c r="J23" s="38"/>
      <c r="K23" s="39"/>
      <c r="L23" s="40"/>
      <c r="M23" s="100"/>
      <c r="N23" s="20"/>
      <c r="O23" s="20"/>
      <c r="P23" s="20"/>
    </row>
    <row r="24" spans="1:16" ht="14.85" customHeight="1" x14ac:dyDescent="0.2">
      <c r="A24" s="103"/>
      <c r="B24" s="103"/>
      <c r="C24" s="104"/>
      <c r="D24" s="96"/>
      <c r="E24" s="105"/>
      <c r="G24" s="101" t="s">
        <v>59</v>
      </c>
      <c r="H24" s="70"/>
      <c r="I24" s="20"/>
      <c r="J24" s="70"/>
      <c r="K24" s="20"/>
      <c r="L24" s="20"/>
      <c r="M24" s="100"/>
      <c r="N24" s="20"/>
      <c r="O24" s="20"/>
      <c r="P24" s="20"/>
    </row>
    <row r="25" spans="1:16" ht="14.85" customHeight="1" x14ac:dyDescent="0.2">
      <c r="A25" s="92">
        <v>10</v>
      </c>
      <c r="B25" s="92">
        <v>15</v>
      </c>
      <c r="C25" s="95"/>
      <c r="D25" s="96"/>
      <c r="E25" s="97">
        <v>5</v>
      </c>
      <c r="G25" s="44" t="s">
        <v>28</v>
      </c>
      <c r="H25" s="70"/>
      <c r="I25" s="102"/>
      <c r="J25" s="33"/>
      <c r="K25" s="34"/>
      <c r="L25" s="35"/>
      <c r="M25" s="100"/>
      <c r="N25" s="20"/>
      <c r="O25" s="20"/>
      <c r="P25" s="20"/>
    </row>
    <row r="26" spans="1:16" ht="14.85" customHeight="1" x14ac:dyDescent="0.2">
      <c r="A26" s="92">
        <v>10</v>
      </c>
      <c r="B26" s="92">
        <v>20</v>
      </c>
      <c r="C26" s="95"/>
      <c r="D26" s="96"/>
      <c r="E26" s="97">
        <v>2</v>
      </c>
      <c r="G26" s="44" t="s">
        <v>60</v>
      </c>
      <c r="H26" s="70"/>
      <c r="I26" s="102"/>
      <c r="J26" s="38"/>
      <c r="K26" s="39"/>
      <c r="L26" s="40"/>
      <c r="M26" s="100"/>
      <c r="N26" s="20"/>
      <c r="O26" s="20"/>
      <c r="P26" s="20"/>
    </row>
    <row r="27" spans="1:16" ht="14.85" customHeight="1" x14ac:dyDescent="0.2">
      <c r="A27" s="103"/>
      <c r="B27" s="103"/>
      <c r="C27" s="104"/>
      <c r="D27" s="96"/>
      <c r="E27" s="105"/>
      <c r="G27" s="78"/>
      <c r="I27" s="70"/>
      <c r="J27" s="70"/>
      <c r="K27" s="20"/>
      <c r="L27" s="20"/>
      <c r="M27" s="20"/>
      <c r="N27" s="20"/>
      <c r="O27" s="20"/>
      <c r="P27" s="20"/>
    </row>
    <row r="28" spans="1:16" ht="14.85" customHeight="1" x14ac:dyDescent="0.2">
      <c r="A28" s="103"/>
      <c r="B28" s="103"/>
      <c r="C28" s="104"/>
      <c r="D28" s="96"/>
      <c r="E28" s="105"/>
      <c r="G28" s="78" t="s">
        <v>61</v>
      </c>
      <c r="J28" s="70"/>
      <c r="K28" s="20"/>
      <c r="L28" s="20"/>
      <c r="M28" s="20"/>
      <c r="N28" s="20"/>
      <c r="O28" s="20"/>
      <c r="P28" s="20"/>
    </row>
    <row r="29" spans="1:16" ht="14.85" customHeight="1" x14ac:dyDescent="0.2">
      <c r="A29" s="103"/>
      <c r="B29" s="103"/>
      <c r="C29" s="104"/>
      <c r="D29" s="96"/>
      <c r="E29" s="105"/>
      <c r="G29" s="78"/>
      <c r="J29" s="100"/>
      <c r="K29" s="100"/>
      <c r="L29" s="20"/>
      <c r="M29" s="20"/>
      <c r="N29" s="20"/>
      <c r="O29" s="20"/>
      <c r="P29" s="20"/>
    </row>
    <row r="30" spans="1:16" ht="14.85" customHeight="1" x14ac:dyDescent="0.2">
      <c r="A30" s="92">
        <v>20</v>
      </c>
      <c r="B30" s="92" t="s">
        <v>24</v>
      </c>
      <c r="C30" s="95"/>
      <c r="D30" s="96"/>
      <c r="E30" s="97">
        <v>5</v>
      </c>
      <c r="F30" s="70"/>
      <c r="G30" s="106" t="s">
        <v>62</v>
      </c>
      <c r="H30" s="70"/>
      <c r="I30" s="49"/>
      <c r="J30" s="107">
        <f>SUM(J31:J36)</f>
        <v>0</v>
      </c>
      <c r="K30" s="108">
        <f>SUM(K31:K36)</f>
        <v>0</v>
      </c>
      <c r="L30" s="51">
        <f t="shared" ref="L30:L36" si="0">IF($I$23=0,0,K30*100/$I$23)</f>
        <v>0</v>
      </c>
      <c r="M30" s="52">
        <v>100</v>
      </c>
      <c r="N30" s="20"/>
      <c r="O30" s="20"/>
      <c r="P30" s="20"/>
    </row>
    <row r="31" spans="1:16" ht="14.85" customHeight="1" x14ac:dyDescent="0.2">
      <c r="A31" s="92">
        <v>20</v>
      </c>
      <c r="B31" s="92" t="s">
        <v>24</v>
      </c>
      <c r="C31" s="92" t="s">
        <v>24</v>
      </c>
      <c r="D31" s="96"/>
      <c r="E31" s="97">
        <v>0</v>
      </c>
      <c r="F31" s="20"/>
      <c r="G31" s="101" t="s">
        <v>32</v>
      </c>
      <c r="H31" s="20"/>
      <c r="I31" s="55"/>
      <c r="J31" s="102"/>
      <c r="K31" s="102"/>
      <c r="L31" s="51">
        <f t="shared" si="0"/>
        <v>0</v>
      </c>
      <c r="M31" s="56"/>
      <c r="N31" s="20"/>
      <c r="O31" s="20"/>
      <c r="P31" s="20"/>
    </row>
    <row r="32" spans="1:16" ht="14.85" customHeight="1" x14ac:dyDescent="0.2">
      <c r="A32" s="92">
        <v>20</v>
      </c>
      <c r="B32" s="92" t="s">
        <v>24</v>
      </c>
      <c r="C32" s="95">
        <v>10</v>
      </c>
      <c r="D32" s="96"/>
      <c r="E32" s="97">
        <v>7</v>
      </c>
      <c r="F32" s="20"/>
      <c r="G32" s="101" t="s">
        <v>33</v>
      </c>
      <c r="H32" s="20"/>
      <c r="I32" s="55"/>
      <c r="J32" s="102"/>
      <c r="K32" s="102"/>
      <c r="L32" s="51">
        <f t="shared" si="0"/>
        <v>0</v>
      </c>
      <c r="M32" s="56"/>
      <c r="N32" s="20"/>
      <c r="O32" s="20"/>
      <c r="P32" s="20"/>
    </row>
    <row r="33" spans="1:16" ht="14.85" customHeight="1" x14ac:dyDescent="0.2">
      <c r="A33" s="92">
        <v>20</v>
      </c>
      <c r="B33" s="92" t="s">
        <v>24</v>
      </c>
      <c r="C33" s="95">
        <v>15</v>
      </c>
      <c r="D33" s="96"/>
      <c r="E33" s="97">
        <v>2</v>
      </c>
      <c r="F33" s="20"/>
      <c r="G33" s="101" t="s">
        <v>34</v>
      </c>
      <c r="H33" s="20"/>
      <c r="I33" s="55"/>
      <c r="J33" s="102"/>
      <c r="K33" s="102"/>
      <c r="L33" s="51">
        <f t="shared" si="0"/>
        <v>0</v>
      </c>
      <c r="M33" s="56"/>
      <c r="N33" s="20"/>
      <c r="O33" s="20"/>
      <c r="P33" s="20"/>
    </row>
    <row r="34" spans="1:16" ht="14.85" customHeight="1" x14ac:dyDescent="0.2">
      <c r="A34" s="92">
        <v>20</v>
      </c>
      <c r="B34" s="92" t="s">
        <v>24</v>
      </c>
      <c r="C34" s="95">
        <v>20</v>
      </c>
      <c r="D34" s="96"/>
      <c r="E34" s="97">
        <v>9</v>
      </c>
      <c r="F34" s="20"/>
      <c r="G34" s="101" t="s">
        <v>35</v>
      </c>
      <c r="H34" s="20"/>
      <c r="I34" s="55"/>
      <c r="J34" s="102"/>
      <c r="K34" s="102"/>
      <c r="L34" s="51">
        <f t="shared" si="0"/>
        <v>0</v>
      </c>
      <c r="M34" s="56"/>
      <c r="N34" s="20"/>
      <c r="O34" s="20"/>
      <c r="P34" s="20"/>
    </row>
    <row r="35" spans="1:16" ht="14.85" customHeight="1" x14ac:dyDescent="0.2">
      <c r="A35" s="92">
        <v>20</v>
      </c>
      <c r="B35" s="92" t="s">
        <v>24</v>
      </c>
      <c r="C35" s="95">
        <v>25</v>
      </c>
      <c r="D35" s="96"/>
      <c r="E35" s="97">
        <v>4</v>
      </c>
      <c r="F35" s="20"/>
      <c r="G35" s="101" t="s">
        <v>36</v>
      </c>
      <c r="H35" s="20"/>
      <c r="I35" s="55"/>
      <c r="J35" s="102"/>
      <c r="K35" s="102"/>
      <c r="L35" s="51">
        <f t="shared" si="0"/>
        <v>0</v>
      </c>
      <c r="M35" s="56"/>
      <c r="N35" s="20"/>
      <c r="O35" s="20"/>
      <c r="P35" s="20"/>
    </row>
    <row r="36" spans="1:16" ht="14.85" customHeight="1" x14ac:dyDescent="0.2">
      <c r="A36" s="92">
        <v>20</v>
      </c>
      <c r="B36" s="92" t="s">
        <v>24</v>
      </c>
      <c r="C36" s="95">
        <v>30</v>
      </c>
      <c r="D36" s="96"/>
      <c r="E36" s="97">
        <v>1</v>
      </c>
      <c r="F36" s="20"/>
      <c r="G36" s="101" t="s">
        <v>37</v>
      </c>
      <c r="H36" s="20"/>
      <c r="I36" s="57"/>
      <c r="J36" s="102"/>
      <c r="K36" s="102"/>
      <c r="L36" s="51">
        <f t="shared" si="0"/>
        <v>0</v>
      </c>
      <c r="M36" s="56"/>
      <c r="N36" s="20"/>
      <c r="O36" s="20"/>
      <c r="P36" s="20"/>
    </row>
    <row r="37" spans="1:16" ht="14.85" customHeight="1" x14ac:dyDescent="0.2">
      <c r="A37" s="58"/>
      <c r="B37" s="58"/>
      <c r="C37" s="58"/>
      <c r="D37" s="20"/>
      <c r="E37" s="20"/>
      <c r="F37" s="20"/>
      <c r="G37" s="20"/>
      <c r="H37" s="20"/>
      <c r="I37" s="20"/>
      <c r="J37" s="100"/>
      <c r="K37" s="100"/>
      <c r="L37" s="59"/>
      <c r="M37" s="56"/>
      <c r="N37" s="20"/>
      <c r="O37" s="20"/>
      <c r="P37" s="20"/>
    </row>
    <row r="38" spans="1:16" ht="14.85" customHeight="1" x14ac:dyDescent="0.2">
      <c r="A38" s="92">
        <v>20</v>
      </c>
      <c r="B38" s="92">
        <v>10</v>
      </c>
      <c r="C38" s="95"/>
      <c r="D38" s="96"/>
      <c r="E38" s="97">
        <v>2</v>
      </c>
      <c r="F38" s="20"/>
      <c r="G38" s="106" t="s">
        <v>63</v>
      </c>
      <c r="H38" s="20"/>
      <c r="I38" s="49"/>
      <c r="J38" s="107">
        <f>SUM(J39:J42)</f>
        <v>0</v>
      </c>
      <c r="K38" s="108">
        <f>SUM(K39:K42)</f>
        <v>0</v>
      </c>
      <c r="L38" s="51">
        <f>IF($I$23=0,0,K38*100/$I$23)</f>
        <v>0</v>
      </c>
      <c r="M38" s="52">
        <v>50</v>
      </c>
      <c r="N38" s="20"/>
      <c r="O38" s="20"/>
      <c r="P38" s="20"/>
    </row>
    <row r="39" spans="1:16" ht="14.85" customHeight="1" x14ac:dyDescent="0.2">
      <c r="A39" s="92">
        <v>20</v>
      </c>
      <c r="B39" s="92">
        <v>10</v>
      </c>
      <c r="C39" s="92" t="s">
        <v>24</v>
      </c>
      <c r="D39" s="96"/>
      <c r="E39" s="97">
        <v>7</v>
      </c>
      <c r="F39" s="20"/>
      <c r="G39" s="101" t="s">
        <v>39</v>
      </c>
      <c r="H39" s="20"/>
      <c r="I39" s="55"/>
      <c r="J39" s="102"/>
      <c r="K39" s="102"/>
      <c r="L39" s="51">
        <f>IF($I$23=0,0,K39*100/$I$23)</f>
        <v>0</v>
      </c>
      <c r="M39" s="56"/>
      <c r="N39" s="20"/>
      <c r="O39" s="20"/>
      <c r="P39" s="20"/>
    </row>
    <row r="40" spans="1:16" ht="14.85" customHeight="1" x14ac:dyDescent="0.2">
      <c r="A40" s="92">
        <v>20</v>
      </c>
      <c r="B40" s="92">
        <v>10</v>
      </c>
      <c r="C40" s="95">
        <v>10</v>
      </c>
      <c r="D40" s="96"/>
      <c r="E40" s="97">
        <v>4</v>
      </c>
      <c r="F40" s="20"/>
      <c r="G40" s="101" t="s">
        <v>40</v>
      </c>
      <c r="H40" s="20"/>
      <c r="I40" s="55"/>
      <c r="J40" s="102"/>
      <c r="K40" s="102"/>
      <c r="L40" s="51">
        <f>IF($I$23=0,0,K40*100/$I$23)</f>
        <v>0</v>
      </c>
      <c r="M40" s="56"/>
      <c r="N40" s="20"/>
      <c r="O40" s="20"/>
      <c r="P40" s="20"/>
    </row>
    <row r="41" spans="1:16" ht="14.85" customHeight="1" x14ac:dyDescent="0.2">
      <c r="A41" s="92">
        <v>20</v>
      </c>
      <c r="B41" s="92">
        <v>10</v>
      </c>
      <c r="C41" s="95">
        <v>15</v>
      </c>
      <c r="D41" s="96"/>
      <c r="E41" s="97">
        <v>9</v>
      </c>
      <c r="F41" s="20"/>
      <c r="G41" s="101" t="s">
        <v>41</v>
      </c>
      <c r="H41" s="109"/>
      <c r="I41" s="55"/>
      <c r="J41" s="102"/>
      <c r="K41" s="102"/>
      <c r="L41" s="51">
        <f>IF($I$23=0,0,K41*100/$I$23)</f>
        <v>0</v>
      </c>
      <c r="M41" s="56"/>
      <c r="N41" s="20"/>
      <c r="O41" s="20"/>
      <c r="P41" s="20"/>
    </row>
    <row r="42" spans="1:16" ht="14.85" customHeight="1" x14ac:dyDescent="0.2">
      <c r="A42" s="92">
        <v>20</v>
      </c>
      <c r="B42" s="92">
        <v>10</v>
      </c>
      <c r="C42" s="95">
        <v>20</v>
      </c>
      <c r="D42" s="96"/>
      <c r="E42" s="97">
        <v>6</v>
      </c>
      <c r="F42" s="20"/>
      <c r="G42" s="101" t="s">
        <v>37</v>
      </c>
      <c r="H42" s="109"/>
      <c r="I42" s="57"/>
      <c r="J42" s="102"/>
      <c r="K42" s="102"/>
      <c r="L42" s="51">
        <f>IF($I$23=0,0,K42*100/$I$23)</f>
        <v>0</v>
      </c>
      <c r="M42" s="56"/>
      <c r="N42" s="20"/>
      <c r="O42" s="20"/>
      <c r="P42" s="20"/>
    </row>
    <row r="43" spans="1:16" ht="14.85" customHeight="1" x14ac:dyDescent="0.2">
      <c r="A43" s="58"/>
      <c r="B43" s="58"/>
      <c r="C43" s="58"/>
      <c r="D43" s="20"/>
      <c r="E43" s="20"/>
      <c r="F43" s="20"/>
      <c r="G43" s="20"/>
      <c r="H43" s="20"/>
      <c r="I43" s="20"/>
      <c r="J43" s="100"/>
      <c r="K43" s="100"/>
      <c r="L43" s="59"/>
      <c r="M43" s="56"/>
      <c r="N43" s="20"/>
      <c r="O43" s="20"/>
      <c r="P43" s="20"/>
    </row>
    <row r="44" spans="1:16" ht="14.85" customHeight="1" x14ac:dyDescent="0.2">
      <c r="A44" s="92">
        <v>20</v>
      </c>
      <c r="B44" s="92">
        <v>15</v>
      </c>
      <c r="C44" s="95"/>
      <c r="D44" s="96"/>
      <c r="E44" s="97">
        <v>7</v>
      </c>
      <c r="F44" s="20"/>
      <c r="G44" s="106" t="s">
        <v>64</v>
      </c>
      <c r="H44" s="106"/>
      <c r="I44" s="49"/>
      <c r="J44" s="108">
        <f>SUM(J45:J47)</f>
        <v>0</v>
      </c>
      <c r="K44" s="108">
        <f>SUM(K45:K47)</f>
        <v>0</v>
      </c>
      <c r="L44" s="51">
        <f>IF($I$23=0,0,K44*100/$I$23)</f>
        <v>0</v>
      </c>
      <c r="M44" s="52">
        <v>50</v>
      </c>
      <c r="N44" s="20"/>
      <c r="O44" s="20"/>
      <c r="P44" s="20"/>
    </row>
    <row r="45" spans="1:16" ht="14.85" customHeight="1" x14ac:dyDescent="0.2">
      <c r="A45" s="92">
        <v>20</v>
      </c>
      <c r="B45" s="92">
        <v>15</v>
      </c>
      <c r="C45" s="92" t="s">
        <v>24</v>
      </c>
      <c r="D45" s="96"/>
      <c r="E45" s="97">
        <v>2</v>
      </c>
      <c r="F45" s="20"/>
      <c r="G45" s="101" t="s">
        <v>43</v>
      </c>
      <c r="H45" s="109"/>
      <c r="I45" s="55"/>
      <c r="J45" s="102"/>
      <c r="K45" s="102"/>
      <c r="L45" s="51">
        <f>IF($I$23=0,0,K45*100/$I$23)</f>
        <v>0</v>
      </c>
      <c r="M45" s="56"/>
      <c r="N45" s="20"/>
      <c r="O45" s="20"/>
      <c r="P45" s="20"/>
    </row>
    <row r="46" spans="1:16" ht="14.85" customHeight="1" x14ac:dyDescent="0.2">
      <c r="A46" s="92">
        <v>20</v>
      </c>
      <c r="B46" s="92">
        <v>15</v>
      </c>
      <c r="C46" s="95">
        <v>10</v>
      </c>
      <c r="D46" s="96"/>
      <c r="E46" s="97">
        <v>9</v>
      </c>
      <c r="F46" s="20"/>
      <c r="G46" s="101" t="s">
        <v>44</v>
      </c>
      <c r="H46" s="109"/>
      <c r="I46" s="55"/>
      <c r="J46" s="102"/>
      <c r="K46" s="102"/>
      <c r="L46" s="51">
        <f>IF($I$23=0,0,K46*100/$I$23)</f>
        <v>0</v>
      </c>
      <c r="M46" s="56"/>
      <c r="N46" s="20"/>
      <c r="O46" s="20"/>
      <c r="P46" s="20"/>
    </row>
    <row r="47" spans="1:16" ht="14.85" customHeight="1" x14ac:dyDescent="0.2">
      <c r="A47" s="92">
        <v>20</v>
      </c>
      <c r="B47" s="92">
        <v>15</v>
      </c>
      <c r="C47" s="95">
        <v>15</v>
      </c>
      <c r="D47" s="96"/>
      <c r="E47" s="97">
        <v>4</v>
      </c>
      <c r="F47" s="20"/>
      <c r="G47" s="101" t="s">
        <v>37</v>
      </c>
      <c r="H47" s="109"/>
      <c r="I47" s="57"/>
      <c r="J47" s="102"/>
      <c r="K47" s="102"/>
      <c r="L47" s="51">
        <f>IF($I$23=0,0,K47*100/$I$23)</f>
        <v>0</v>
      </c>
      <c r="M47" s="56"/>
      <c r="N47" s="20"/>
      <c r="O47" s="20"/>
      <c r="P47" s="20"/>
    </row>
    <row r="48" spans="1:16" ht="14.85" customHeight="1" x14ac:dyDescent="0.2">
      <c r="A48" s="58"/>
      <c r="B48" s="58"/>
      <c r="C48" s="58"/>
      <c r="D48" s="20"/>
      <c r="E48" s="20"/>
      <c r="F48" s="20"/>
      <c r="G48" s="20"/>
      <c r="H48" s="20"/>
      <c r="I48" s="20"/>
      <c r="J48" s="100"/>
      <c r="K48" s="100"/>
      <c r="L48" s="59"/>
      <c r="M48" s="56"/>
      <c r="N48" s="20"/>
      <c r="O48" s="20"/>
      <c r="P48" s="20"/>
    </row>
    <row r="49" spans="1:16" ht="14.85" customHeight="1" x14ac:dyDescent="0.2">
      <c r="A49" s="92">
        <v>20</v>
      </c>
      <c r="B49" s="92">
        <v>20</v>
      </c>
      <c r="C49" s="95"/>
      <c r="D49" s="96"/>
      <c r="E49" s="97">
        <v>4</v>
      </c>
      <c r="F49" s="20"/>
      <c r="G49" s="106" t="s">
        <v>228</v>
      </c>
      <c r="H49" s="106"/>
      <c r="I49" s="49"/>
      <c r="J49" s="107">
        <f>SUM(J50:J53)</f>
        <v>0</v>
      </c>
      <c r="K49" s="108">
        <f>SUM(K50:K53)</f>
        <v>0</v>
      </c>
      <c r="L49" s="51">
        <f>IF($I$23=0,0,K49*100/$I$23)</f>
        <v>0</v>
      </c>
      <c r="M49" s="210" t="s">
        <v>227</v>
      </c>
      <c r="N49" s="20"/>
      <c r="O49" s="20"/>
      <c r="P49" s="20"/>
    </row>
    <row r="50" spans="1:16" ht="14.85" customHeight="1" x14ac:dyDescent="0.2">
      <c r="A50" s="92">
        <v>20</v>
      </c>
      <c r="B50" s="92">
        <v>20</v>
      </c>
      <c r="C50" s="92" t="s">
        <v>24</v>
      </c>
      <c r="D50" s="96"/>
      <c r="E50" s="97">
        <v>9</v>
      </c>
      <c r="F50" s="20"/>
      <c r="G50" s="101" t="s">
        <v>45</v>
      </c>
      <c r="H50" s="109"/>
      <c r="I50" s="55"/>
      <c r="J50" s="102"/>
      <c r="K50" s="102"/>
      <c r="L50" s="51">
        <f>IF($I$23=0,0,K50*100/$I$23)</f>
        <v>0</v>
      </c>
      <c r="M50" s="56"/>
      <c r="N50" s="20"/>
      <c r="O50" s="20"/>
      <c r="P50" s="20"/>
    </row>
    <row r="51" spans="1:16" ht="14.85" customHeight="1" x14ac:dyDescent="0.2">
      <c r="A51" s="92">
        <v>20</v>
      </c>
      <c r="B51" s="92">
        <v>20</v>
      </c>
      <c r="C51" s="95">
        <v>10</v>
      </c>
      <c r="D51" s="96"/>
      <c r="E51" s="97">
        <v>6</v>
      </c>
      <c r="F51" s="20"/>
      <c r="G51" s="101" t="s">
        <v>46</v>
      </c>
      <c r="H51" s="109"/>
      <c r="I51" s="55"/>
      <c r="J51" s="102"/>
      <c r="K51" s="102"/>
      <c r="L51" s="51">
        <f>IF($I$23=0,0,K51*100/$I$23)</f>
        <v>0</v>
      </c>
      <c r="M51" s="56"/>
      <c r="N51" s="20"/>
      <c r="O51" s="20"/>
      <c r="P51" s="20"/>
    </row>
    <row r="52" spans="1:16" ht="14.85" customHeight="1" x14ac:dyDescent="0.2">
      <c r="A52" s="92">
        <v>20</v>
      </c>
      <c r="B52" s="92">
        <v>20</v>
      </c>
      <c r="C52" s="95">
        <v>15</v>
      </c>
      <c r="D52" s="96"/>
      <c r="E52" s="97">
        <v>1</v>
      </c>
      <c r="F52" s="20"/>
      <c r="G52" s="101" t="s">
        <v>47</v>
      </c>
      <c r="H52" s="109"/>
      <c r="I52" s="55"/>
      <c r="J52" s="102"/>
      <c r="K52" s="102"/>
      <c r="L52" s="51">
        <f>IF($I$23=0,0,K52*100/$I$23)</f>
        <v>0</v>
      </c>
      <c r="M52" s="56"/>
      <c r="N52" s="20"/>
      <c r="O52" s="20"/>
      <c r="P52" s="20"/>
    </row>
    <row r="53" spans="1:16" ht="14.85" customHeight="1" x14ac:dyDescent="0.2">
      <c r="A53" s="92">
        <v>20</v>
      </c>
      <c r="B53" s="92">
        <v>20</v>
      </c>
      <c r="C53" s="95">
        <v>20</v>
      </c>
      <c r="D53" s="96"/>
      <c r="E53" s="97">
        <v>8</v>
      </c>
      <c r="F53" s="20"/>
      <c r="G53" s="101" t="s">
        <v>37</v>
      </c>
      <c r="H53" s="109"/>
      <c r="I53" s="57"/>
      <c r="J53" s="102"/>
      <c r="K53" s="102"/>
      <c r="L53" s="51">
        <f>IF($I$23=0,0,K53*100/$I$23)</f>
        <v>0</v>
      </c>
      <c r="M53" s="56"/>
      <c r="N53" s="20"/>
      <c r="O53" s="20"/>
      <c r="P53" s="20"/>
    </row>
    <row r="54" spans="1:16" ht="14.85" customHeight="1" x14ac:dyDescent="0.2">
      <c r="A54" s="58"/>
      <c r="B54" s="58"/>
      <c r="C54" s="58"/>
      <c r="D54" s="20"/>
      <c r="E54" s="20"/>
      <c r="F54" s="20"/>
      <c r="G54" s="20"/>
      <c r="H54" s="20"/>
      <c r="I54" s="20"/>
      <c r="J54" s="100"/>
      <c r="K54" s="100"/>
      <c r="L54" s="59"/>
      <c r="M54" s="56"/>
      <c r="N54" s="20"/>
      <c r="O54" s="20"/>
      <c r="P54" s="20"/>
    </row>
    <row r="55" spans="1:16" ht="14.85" customHeight="1" x14ac:dyDescent="0.2">
      <c r="A55" s="92">
        <v>20</v>
      </c>
      <c r="B55" s="92">
        <v>25</v>
      </c>
      <c r="C55" s="95"/>
      <c r="D55" s="96"/>
      <c r="E55" s="97">
        <v>9</v>
      </c>
      <c r="F55" s="20"/>
      <c r="G55" s="106" t="s">
        <v>65</v>
      </c>
      <c r="H55" s="106"/>
      <c r="I55" s="49"/>
      <c r="J55" s="108">
        <f>SUM(J56:J58)</f>
        <v>0</v>
      </c>
      <c r="K55" s="108">
        <f>SUM(K56:K58)</f>
        <v>0</v>
      </c>
      <c r="L55" s="51">
        <f>IF($I$23=0,0,K55*100/$I$23)</f>
        <v>0</v>
      </c>
      <c r="M55" s="52">
        <v>25</v>
      </c>
      <c r="N55" s="20"/>
      <c r="O55" s="20"/>
      <c r="P55" s="20"/>
    </row>
    <row r="56" spans="1:16" ht="14.85" customHeight="1" x14ac:dyDescent="0.2">
      <c r="A56" s="92">
        <v>20</v>
      </c>
      <c r="B56" s="92">
        <v>25</v>
      </c>
      <c r="C56" s="92" t="s">
        <v>24</v>
      </c>
      <c r="D56" s="96"/>
      <c r="E56" s="97">
        <v>4</v>
      </c>
      <c r="F56" s="20"/>
      <c r="G56" s="109" t="s">
        <v>66</v>
      </c>
      <c r="H56" s="109"/>
      <c r="I56" s="55"/>
      <c r="J56" s="102"/>
      <c r="K56" s="102"/>
      <c r="L56" s="51">
        <f>IF($I$23=0,0,K56*100/$I$23)</f>
        <v>0</v>
      </c>
      <c r="M56" s="56"/>
      <c r="N56" s="20"/>
      <c r="O56" s="20"/>
      <c r="P56" s="20"/>
    </row>
    <row r="57" spans="1:16" ht="14.85" customHeight="1" x14ac:dyDescent="0.2">
      <c r="A57" s="92">
        <v>20</v>
      </c>
      <c r="B57" s="92">
        <v>25</v>
      </c>
      <c r="C57" s="95">
        <v>10</v>
      </c>
      <c r="D57" s="96"/>
      <c r="E57" s="97">
        <v>1</v>
      </c>
      <c r="F57" s="20"/>
      <c r="G57" s="109" t="s">
        <v>67</v>
      </c>
      <c r="H57" s="109"/>
      <c r="I57" s="55"/>
      <c r="J57" s="102"/>
      <c r="K57" s="102"/>
      <c r="L57" s="51">
        <f>IF($I$23=0,0,K57*100/$I$23)</f>
        <v>0</v>
      </c>
      <c r="M57" s="56"/>
      <c r="N57" s="20"/>
      <c r="O57" s="20"/>
      <c r="P57" s="20"/>
    </row>
    <row r="58" spans="1:16" ht="15.95" customHeight="1" x14ac:dyDescent="0.2">
      <c r="A58" s="92">
        <v>20</v>
      </c>
      <c r="B58" s="92">
        <v>25</v>
      </c>
      <c r="C58" s="95">
        <v>15</v>
      </c>
      <c r="D58" s="96"/>
      <c r="E58" s="97">
        <v>6</v>
      </c>
      <c r="F58" s="20"/>
      <c r="G58" s="109" t="s">
        <v>37</v>
      </c>
      <c r="H58" s="109"/>
      <c r="I58" s="57"/>
      <c r="J58" s="102"/>
      <c r="K58" s="102"/>
      <c r="L58" s="51">
        <f>IF($I$23=0,0,K58*100/$I$23)</f>
        <v>0</v>
      </c>
      <c r="M58" s="56"/>
      <c r="N58" s="20"/>
      <c r="O58" s="20"/>
      <c r="P58" s="20"/>
    </row>
    <row r="59" spans="1:16" ht="15.95" customHeight="1" x14ac:dyDescent="0.2">
      <c r="A59" s="58"/>
      <c r="B59" s="58"/>
      <c r="C59" s="58"/>
      <c r="D59" s="20"/>
      <c r="E59" s="20"/>
      <c r="F59" s="20"/>
      <c r="G59" s="20"/>
      <c r="H59" s="20"/>
      <c r="I59" s="20"/>
      <c r="J59" s="100"/>
      <c r="K59" s="100"/>
      <c r="L59" s="20"/>
      <c r="M59" s="20"/>
      <c r="N59" s="20"/>
      <c r="O59" s="20"/>
      <c r="P59" s="20"/>
    </row>
    <row r="60" spans="1:16" ht="15.95" customHeight="1" x14ac:dyDescent="0.2">
      <c r="A60" s="92">
        <v>20</v>
      </c>
      <c r="B60" s="92"/>
      <c r="C60" s="95"/>
      <c r="D60" s="96"/>
      <c r="E60" s="97">
        <v>0</v>
      </c>
      <c r="F60" s="20"/>
      <c r="G60" s="106" t="s">
        <v>49</v>
      </c>
      <c r="H60" s="106"/>
      <c r="I60" s="110"/>
      <c r="J60" s="111">
        <f>J30+J38+J44+J49+J55</f>
        <v>0</v>
      </c>
      <c r="K60" s="111">
        <f>K30+K38+K44+K49+K55</f>
        <v>0</v>
      </c>
      <c r="L60" s="20"/>
      <c r="M60" s="20"/>
      <c r="N60" s="20"/>
      <c r="O60" s="20"/>
      <c r="P60" s="20"/>
    </row>
    <row r="61" spans="1:16" ht="15.95" customHeight="1" x14ac:dyDescent="0.2">
      <c r="A61" s="92">
        <v>40</v>
      </c>
      <c r="B61" s="92"/>
      <c r="C61" s="95"/>
      <c r="D61" s="96"/>
      <c r="E61" s="97">
        <v>4</v>
      </c>
      <c r="F61" s="20"/>
      <c r="G61" s="106" t="s">
        <v>50</v>
      </c>
      <c r="H61" s="20"/>
      <c r="I61" s="112">
        <f>IF(I22=0,0,K60/I22*100)</f>
        <v>0</v>
      </c>
      <c r="J61" s="66"/>
      <c r="K61" s="113"/>
      <c r="L61" s="20"/>
      <c r="M61" s="20"/>
      <c r="N61" s="20"/>
      <c r="O61" s="20"/>
      <c r="P61" s="20"/>
    </row>
    <row r="62" spans="1:16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ht="12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2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ht="12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" customHeight="1" x14ac:dyDescent="0.2"/>
    <row r="87" spans="1:13" ht="12" customHeight="1" x14ac:dyDescent="0.2"/>
    <row r="88" spans="1:13" ht="12" customHeight="1" x14ac:dyDescent="0.2"/>
    <row r="89" spans="1:13" ht="12" customHeight="1" x14ac:dyDescent="0.2"/>
    <row r="90" spans="1:13" ht="12" customHeight="1" x14ac:dyDescent="0.2"/>
    <row r="91" spans="1:13" ht="12" customHeight="1" x14ac:dyDescent="0.2"/>
    <row r="92" spans="1:13" ht="12" customHeight="1" x14ac:dyDescent="0.2"/>
    <row r="93" spans="1:13" ht="12" customHeight="1" x14ac:dyDescent="0.2"/>
    <row r="94" spans="1:13" ht="12" customHeight="1" x14ac:dyDescent="0.2"/>
    <row r="95" spans="1:13" ht="12" customHeight="1" x14ac:dyDescent="0.2"/>
    <row r="96" spans="1:13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</sheetData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S64"/>
  <sheetViews>
    <sheetView showGridLines="0" zoomScaleNormal="100" zoomScaleSheetLayoutView="55" workbookViewId="0">
      <selection activeCell="N6" sqref="N6"/>
    </sheetView>
  </sheetViews>
  <sheetFormatPr defaultRowHeight="12" x14ac:dyDescent="0.2"/>
  <cols>
    <col min="1" max="5" width="3" style="68" customWidth="1"/>
    <col min="6" max="6" width="12" style="68" customWidth="1"/>
    <col min="7" max="7" width="43.7109375" style="68" customWidth="1"/>
    <col min="8" max="8" width="6.7109375" style="68" hidden="1" customWidth="1"/>
    <col min="9" max="9" width="6.28515625" style="68" hidden="1" customWidth="1"/>
    <col min="10" max="10" width="43.7109375" style="68" customWidth="1"/>
    <col min="11" max="11" width="15" style="69" customWidth="1"/>
    <col min="12" max="12" width="15" style="68" customWidth="1"/>
    <col min="13" max="13" width="12.85546875" style="70" customWidth="1"/>
    <col min="14" max="14" width="12.42578125" style="71" customWidth="1"/>
    <col min="15" max="17" width="14.7109375" style="70" customWidth="1"/>
    <col min="18" max="18" width="14.7109375" style="70" hidden="1" customWidth="1"/>
    <col min="19" max="19" width="9.140625" style="70" hidden="1" customWidth="1"/>
    <col min="20" max="16384" width="9.140625" style="70"/>
  </cols>
  <sheetData>
    <row r="1" spans="1:15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2"/>
      <c r="I4" s="72"/>
      <c r="J4" s="72"/>
      <c r="K4" s="70"/>
      <c r="L4" s="70"/>
      <c r="M4" s="69" t="s">
        <v>2</v>
      </c>
      <c r="N4" s="74">
        <v>40623</v>
      </c>
    </row>
    <row r="5" spans="1:15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76"/>
      <c r="I5" s="76"/>
      <c r="J5" s="76"/>
      <c r="K5" s="70"/>
      <c r="L5" s="70"/>
      <c r="M5" s="69" t="s">
        <v>3</v>
      </c>
      <c r="N5" s="77"/>
    </row>
    <row r="6" spans="1:15" ht="14.85" customHeight="1" x14ac:dyDescent="0.2">
      <c r="A6" s="78"/>
      <c r="K6" s="70"/>
      <c r="L6" s="70"/>
      <c r="M6" s="69" t="s">
        <v>4</v>
      </c>
      <c r="N6" s="212">
        <v>43100</v>
      </c>
    </row>
    <row r="7" spans="1:15" ht="14.85" customHeight="1" x14ac:dyDescent="0.2">
      <c r="A7" s="70"/>
      <c r="K7" s="70"/>
      <c r="L7" s="70"/>
      <c r="M7" s="69"/>
      <c r="N7" s="70"/>
    </row>
    <row r="8" spans="1:15" ht="14.85" customHeight="1" x14ac:dyDescent="0.2">
      <c r="A8" s="79" t="s">
        <v>5</v>
      </c>
      <c r="K8" s="70"/>
      <c r="L8" s="70"/>
      <c r="M8" s="69"/>
      <c r="N8" s="68"/>
    </row>
    <row r="9" spans="1:15" ht="14.85" customHeight="1" x14ac:dyDescent="0.2">
      <c r="A9" s="70"/>
      <c r="M9" s="226" t="s">
        <v>68</v>
      </c>
      <c r="N9" s="227"/>
    </row>
    <row r="10" spans="1:15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M10" s="228"/>
      <c r="N10" s="229"/>
    </row>
    <row r="11" spans="1:15" ht="28.9" customHeight="1" x14ac:dyDescent="0.2">
      <c r="A11" s="233" t="s">
        <v>9</v>
      </c>
      <c r="B11" s="233"/>
      <c r="C11" s="233"/>
      <c r="D11" s="233"/>
      <c r="E11" s="233"/>
      <c r="F11" s="233"/>
      <c r="G11" s="83" t="s">
        <v>10</v>
      </c>
      <c r="H11" s="83"/>
      <c r="I11" s="83"/>
      <c r="J11" s="83"/>
      <c r="M11" s="228"/>
      <c r="N11" s="229"/>
    </row>
    <row r="12" spans="1:15" ht="14.85" customHeight="1" x14ac:dyDescent="0.2">
      <c r="A12" s="85" t="s">
        <v>11</v>
      </c>
      <c r="G12" s="83" t="s">
        <v>12</v>
      </c>
      <c r="H12" s="83"/>
      <c r="I12" s="83"/>
      <c r="J12" s="83"/>
      <c r="M12" s="230"/>
      <c r="N12" s="231"/>
    </row>
    <row r="13" spans="1:15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K13" s="114"/>
      <c r="L13" s="114"/>
    </row>
    <row r="14" spans="1:15" ht="14.85" customHeight="1" x14ac:dyDescent="0.2">
      <c r="A14" s="85" t="s">
        <v>15</v>
      </c>
      <c r="G14" s="83" t="s">
        <v>16</v>
      </c>
      <c r="H14" s="83"/>
      <c r="I14" s="83"/>
      <c r="J14" s="83"/>
    </row>
    <row r="15" spans="1:15" ht="14.85" customHeight="1" x14ac:dyDescent="0.2">
      <c r="A15" s="78"/>
    </row>
    <row r="16" spans="1:15" ht="14.85" customHeight="1" x14ac:dyDescent="0.2">
      <c r="B16" s="70"/>
      <c r="C16" s="70"/>
      <c r="D16" s="70"/>
      <c r="E16" s="70"/>
      <c r="F16" s="70"/>
      <c r="G16" s="70"/>
      <c r="H16" s="70"/>
      <c r="I16" s="70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0" t="s">
        <v>69</v>
      </c>
      <c r="L18" s="22"/>
      <c r="M18" s="22"/>
      <c r="N18" s="22"/>
      <c r="O18" s="22"/>
    </row>
    <row r="19" spans="1:19" ht="14.85" customHeight="1" x14ac:dyDescent="0.2">
      <c r="A19" s="90"/>
      <c r="L19" s="22"/>
      <c r="M19" s="22"/>
      <c r="N19" s="22"/>
      <c r="O19" s="22"/>
    </row>
    <row r="20" spans="1:19" ht="14.85" customHeight="1" x14ac:dyDescent="0.2">
      <c r="A20" s="78"/>
      <c r="K20" s="70"/>
      <c r="L20" s="22"/>
      <c r="M20" s="22"/>
      <c r="N20" s="22"/>
      <c r="O20" s="22"/>
    </row>
    <row r="21" spans="1:19" ht="14.85" customHeight="1" x14ac:dyDescent="0.2">
      <c r="A21" s="70"/>
      <c r="B21" s="70"/>
      <c r="C21" s="70"/>
      <c r="D21" s="70"/>
      <c r="E21" s="70"/>
      <c r="K21" s="70"/>
      <c r="L21" s="22"/>
      <c r="M21" s="22"/>
      <c r="N21" s="22"/>
      <c r="O21" s="22"/>
      <c r="P21" s="23"/>
    </row>
    <row r="22" spans="1:19" ht="58.9" customHeight="1" x14ac:dyDescent="0.2">
      <c r="G22" s="70"/>
      <c r="H22" s="115" t="s">
        <v>70</v>
      </c>
      <c r="I22" s="116" t="s">
        <v>71</v>
      </c>
      <c r="J22" s="91" t="s">
        <v>72</v>
      </c>
      <c r="K22" s="91" t="s">
        <v>73</v>
      </c>
      <c r="L22" s="91" t="s">
        <v>19</v>
      </c>
      <c r="M22" s="91" t="s">
        <v>74</v>
      </c>
      <c r="N22" s="91" t="s">
        <v>21</v>
      </c>
      <c r="O22" s="22"/>
      <c r="P22" s="22"/>
      <c r="Q22" s="22"/>
      <c r="R22" s="22"/>
    </row>
    <row r="23" spans="1:19" ht="14.65" customHeight="1" x14ac:dyDescent="0.2">
      <c r="G23" s="106" t="s">
        <v>75</v>
      </c>
      <c r="H23" s="117"/>
      <c r="I23" s="118"/>
      <c r="J23" s="106"/>
      <c r="K23" s="92">
        <v>10</v>
      </c>
      <c r="L23" s="92">
        <v>15</v>
      </c>
      <c r="M23" s="92">
        <v>20</v>
      </c>
      <c r="N23" s="119"/>
      <c r="O23" s="22"/>
      <c r="P23" s="22"/>
      <c r="Q23" s="22"/>
      <c r="R23" s="22"/>
    </row>
    <row r="24" spans="1:19" ht="28.7" customHeight="1" x14ac:dyDescent="0.2">
      <c r="A24" s="80" t="s">
        <v>22</v>
      </c>
      <c r="G24" s="101" t="s">
        <v>76</v>
      </c>
      <c r="H24" s="120"/>
      <c r="I24" s="120"/>
      <c r="J24" s="106"/>
      <c r="K24" s="70"/>
      <c r="L24" s="70"/>
      <c r="N24" s="22"/>
      <c r="O24" s="22"/>
      <c r="P24" s="22"/>
      <c r="Q24" s="22"/>
      <c r="R24" s="22"/>
    </row>
    <row r="25" spans="1:19" ht="14.85" customHeight="1" x14ac:dyDescent="0.2">
      <c r="A25" s="92">
        <v>10</v>
      </c>
      <c r="B25" s="92" t="s">
        <v>24</v>
      </c>
      <c r="C25" s="97"/>
      <c r="D25" s="96"/>
      <c r="G25" s="121" t="s">
        <v>77</v>
      </c>
      <c r="H25" s="122"/>
      <c r="I25" s="123"/>
      <c r="J25" s="102"/>
      <c r="K25" s="102"/>
      <c r="L25" s="102"/>
      <c r="M25" s="51">
        <f>IF($M$60=0,0,L25/$M$60*100)</f>
        <v>0</v>
      </c>
      <c r="N25" s="52">
        <v>25</v>
      </c>
      <c r="P25" s="124"/>
      <c r="R25" s="70">
        <v>4</v>
      </c>
      <c r="S25" s="70">
        <v>1</v>
      </c>
    </row>
    <row r="26" spans="1:19" ht="14.85" customHeight="1" x14ac:dyDescent="0.2">
      <c r="A26" s="92">
        <v>10</v>
      </c>
      <c r="B26" s="92">
        <v>10</v>
      </c>
      <c r="C26" s="97"/>
      <c r="D26" s="96"/>
      <c r="G26" s="121" t="s">
        <v>77</v>
      </c>
      <c r="H26" s="122"/>
      <c r="I26" s="123"/>
      <c r="J26" s="102"/>
      <c r="K26" s="102"/>
      <c r="L26" s="102"/>
      <c r="M26" s="51">
        <f>IF($M$60=0,0,L26/$M$60*100)</f>
        <v>0</v>
      </c>
      <c r="N26" s="52">
        <v>25</v>
      </c>
      <c r="P26" s="124"/>
      <c r="R26" s="70">
        <v>4</v>
      </c>
      <c r="S26" s="70">
        <v>2</v>
      </c>
    </row>
    <row r="27" spans="1:19" ht="14.85" customHeight="1" x14ac:dyDescent="0.2">
      <c r="A27" s="92">
        <v>10</v>
      </c>
      <c r="B27" s="92">
        <v>15</v>
      </c>
      <c r="C27" s="97"/>
      <c r="D27" s="96"/>
      <c r="G27" s="121" t="s">
        <v>77</v>
      </c>
      <c r="H27" s="122"/>
      <c r="I27" s="123"/>
      <c r="J27" s="102"/>
      <c r="K27" s="102"/>
      <c r="L27" s="102"/>
      <c r="M27" s="51">
        <f>IF($M$60=0,0,L27/$M$60*100)</f>
        <v>0</v>
      </c>
      <c r="N27" s="52">
        <v>25</v>
      </c>
      <c r="P27" s="124"/>
      <c r="R27" s="70">
        <v>4</v>
      </c>
      <c r="S27" s="70">
        <v>3</v>
      </c>
    </row>
    <row r="28" spans="1:19" ht="14.85" customHeight="1" x14ac:dyDescent="0.2">
      <c r="A28" s="103"/>
      <c r="B28" s="103"/>
      <c r="C28" s="105"/>
      <c r="D28" s="96"/>
      <c r="G28" s="101" t="s">
        <v>78</v>
      </c>
      <c r="H28" s="109"/>
      <c r="I28" s="109"/>
      <c r="J28" s="120"/>
      <c r="M28" s="125"/>
      <c r="N28" s="126"/>
      <c r="P28" s="124"/>
    </row>
    <row r="29" spans="1:19" ht="14.85" customHeight="1" x14ac:dyDescent="0.2">
      <c r="A29" s="92">
        <v>10</v>
      </c>
      <c r="B29" s="92">
        <v>20</v>
      </c>
      <c r="C29" s="97"/>
      <c r="D29" s="96"/>
      <c r="G29" s="121" t="s">
        <v>77</v>
      </c>
      <c r="H29" s="122"/>
      <c r="I29" s="123"/>
      <c r="J29" s="102"/>
      <c r="K29" s="102"/>
      <c r="L29" s="102"/>
      <c r="M29" s="51">
        <f>IF($M$60=0,0,L29/$M$60*100)</f>
        <v>0</v>
      </c>
      <c r="N29" s="52">
        <v>25</v>
      </c>
      <c r="P29" s="124"/>
      <c r="R29" s="70">
        <v>4</v>
      </c>
      <c r="S29" s="70">
        <v>4</v>
      </c>
    </row>
    <row r="30" spans="1:19" ht="14.85" customHeight="1" x14ac:dyDescent="0.2">
      <c r="A30" s="92">
        <v>10</v>
      </c>
      <c r="B30" s="92">
        <v>25</v>
      </c>
      <c r="C30" s="97"/>
      <c r="D30" s="96"/>
      <c r="G30" s="121" t="s">
        <v>77</v>
      </c>
      <c r="H30" s="122"/>
      <c r="I30" s="123"/>
      <c r="J30" s="102"/>
      <c r="K30" s="102"/>
      <c r="L30" s="102"/>
      <c r="M30" s="51">
        <f>IF($M$60=0,0,L30/$M$60*100)</f>
        <v>0</v>
      </c>
      <c r="N30" s="52">
        <v>25</v>
      </c>
      <c r="P30" s="124"/>
      <c r="R30" s="70">
        <v>4</v>
      </c>
      <c r="S30" s="70">
        <v>5</v>
      </c>
    </row>
    <row r="31" spans="1:19" ht="14.85" customHeight="1" x14ac:dyDescent="0.2">
      <c r="A31" s="92">
        <v>10</v>
      </c>
      <c r="B31" s="92">
        <v>30</v>
      </c>
      <c r="C31" s="97"/>
      <c r="D31" s="96"/>
      <c r="G31" s="121" t="s">
        <v>77</v>
      </c>
      <c r="H31" s="122"/>
      <c r="I31" s="122"/>
      <c r="J31" s="102"/>
      <c r="K31" s="102"/>
      <c r="L31" s="102"/>
      <c r="M31" s="51">
        <f>IF($M$60=0,0,L31/$M$60*100)</f>
        <v>0</v>
      </c>
      <c r="N31" s="52">
        <v>25</v>
      </c>
      <c r="P31" s="124"/>
      <c r="R31" s="70">
        <v>4</v>
      </c>
      <c r="S31" s="70">
        <v>6</v>
      </c>
    </row>
    <row r="32" spans="1:19" ht="29.45" customHeight="1" x14ac:dyDescent="0.2">
      <c r="A32" s="103"/>
      <c r="B32" s="103"/>
      <c r="C32" s="105"/>
      <c r="D32" s="96"/>
      <c r="G32" s="101" t="s">
        <v>79</v>
      </c>
      <c r="H32" s="109"/>
      <c r="I32" s="109"/>
      <c r="J32" s="120"/>
      <c r="M32" s="125"/>
      <c r="N32" s="126"/>
      <c r="P32" s="124"/>
    </row>
    <row r="33" spans="1:19" ht="14.85" customHeight="1" x14ac:dyDescent="0.2">
      <c r="A33" s="92">
        <v>10</v>
      </c>
      <c r="B33" s="92">
        <v>35</v>
      </c>
      <c r="C33" s="97"/>
      <c r="D33" s="96"/>
      <c r="G33" s="121" t="s">
        <v>77</v>
      </c>
      <c r="H33" s="122"/>
      <c r="I33" s="123"/>
      <c r="J33" s="102"/>
      <c r="K33" s="102"/>
      <c r="L33" s="102"/>
      <c r="M33" s="51">
        <f>IF($M$60=0,0,L33/$M$60*100)</f>
        <v>0</v>
      </c>
      <c r="N33" s="52">
        <v>25</v>
      </c>
      <c r="P33" s="124"/>
      <c r="R33" s="70">
        <v>4</v>
      </c>
      <c r="S33" s="70">
        <v>7</v>
      </c>
    </row>
    <row r="34" spans="1:19" ht="14.85" customHeight="1" x14ac:dyDescent="0.2">
      <c r="A34" s="92">
        <v>10</v>
      </c>
      <c r="B34" s="92">
        <v>40</v>
      </c>
      <c r="C34" s="97"/>
      <c r="D34" s="96"/>
      <c r="G34" s="121" t="s">
        <v>77</v>
      </c>
      <c r="H34" s="122"/>
      <c r="I34" s="123"/>
      <c r="J34" s="102"/>
      <c r="K34" s="102"/>
      <c r="L34" s="102"/>
      <c r="M34" s="51">
        <f>IF($M$60=0,0,L34/$M$60*100)</f>
        <v>0</v>
      </c>
      <c r="N34" s="52">
        <v>25</v>
      </c>
      <c r="P34" s="124"/>
      <c r="R34" s="70">
        <v>4</v>
      </c>
      <c r="S34" s="70">
        <v>8</v>
      </c>
    </row>
    <row r="35" spans="1:19" ht="14.85" customHeight="1" x14ac:dyDescent="0.2">
      <c r="A35" s="92">
        <v>10</v>
      </c>
      <c r="B35" s="92">
        <v>45</v>
      </c>
      <c r="C35" s="97"/>
      <c r="D35" s="96"/>
      <c r="G35" s="121" t="s">
        <v>77</v>
      </c>
      <c r="H35" s="122"/>
      <c r="I35" s="122"/>
      <c r="J35" s="102"/>
      <c r="K35" s="102"/>
      <c r="L35" s="102"/>
      <c r="M35" s="51">
        <f>IF($M$60=0,0,L35/$M$60*100)</f>
        <v>0</v>
      </c>
      <c r="N35" s="52">
        <v>25</v>
      </c>
      <c r="P35" s="124"/>
      <c r="R35" s="70">
        <v>4</v>
      </c>
      <c r="S35" s="70">
        <v>9</v>
      </c>
    </row>
    <row r="36" spans="1:19" ht="14.85" customHeight="1" x14ac:dyDescent="0.2">
      <c r="A36" s="127"/>
      <c r="B36" s="127"/>
      <c r="C36" s="72"/>
      <c r="D36" s="72"/>
      <c r="G36" s="106" t="s">
        <v>229</v>
      </c>
      <c r="H36" s="106"/>
      <c r="I36" s="106"/>
      <c r="J36" s="120"/>
      <c r="M36" s="125"/>
      <c r="N36" s="126"/>
      <c r="O36" s="207" t="s">
        <v>227</v>
      </c>
      <c r="P36" s="124"/>
    </row>
    <row r="37" spans="1:19" ht="14.85" customHeight="1" x14ac:dyDescent="0.2">
      <c r="A37" s="92">
        <v>15</v>
      </c>
      <c r="B37" s="92" t="s">
        <v>24</v>
      </c>
      <c r="C37" s="97"/>
      <c r="D37" s="96"/>
      <c r="G37" s="121" t="s">
        <v>80</v>
      </c>
      <c r="H37" s="122"/>
      <c r="I37" s="123"/>
      <c r="J37" s="102"/>
      <c r="K37" s="102"/>
      <c r="L37" s="102"/>
      <c r="M37" s="51">
        <f>IF($M$60=0,0,L37/$M$60*100)</f>
        <v>0</v>
      </c>
      <c r="N37" s="208">
        <v>15</v>
      </c>
      <c r="O37" s="207" t="s">
        <v>225</v>
      </c>
      <c r="P37" s="124"/>
      <c r="R37" s="70">
        <v>4</v>
      </c>
      <c r="S37" s="70">
        <v>10</v>
      </c>
    </row>
    <row r="38" spans="1:19" ht="14.85" customHeight="1" x14ac:dyDescent="0.2">
      <c r="A38" s="92">
        <v>15</v>
      </c>
      <c r="B38" s="92">
        <v>10</v>
      </c>
      <c r="C38" s="97"/>
      <c r="D38" s="96"/>
      <c r="G38" s="121" t="s">
        <v>80</v>
      </c>
      <c r="H38" s="122"/>
      <c r="I38" s="123"/>
      <c r="J38" s="102"/>
      <c r="K38" s="102"/>
      <c r="L38" s="102"/>
      <c r="M38" s="51">
        <f>IF($M$60=0,0,L38/$M$60*100)</f>
        <v>0</v>
      </c>
      <c r="N38" s="208">
        <v>15</v>
      </c>
      <c r="O38" s="207" t="s">
        <v>225</v>
      </c>
      <c r="P38" s="124"/>
      <c r="R38" s="70">
        <v>4</v>
      </c>
      <c r="S38" s="70">
        <v>11</v>
      </c>
    </row>
    <row r="39" spans="1:19" ht="14.85" customHeight="1" x14ac:dyDescent="0.2">
      <c r="A39" s="92">
        <v>15</v>
      </c>
      <c r="B39" s="92">
        <v>15</v>
      </c>
      <c r="C39" s="97"/>
      <c r="D39" s="96"/>
      <c r="G39" s="121" t="s">
        <v>80</v>
      </c>
      <c r="H39" s="122"/>
      <c r="I39" s="122"/>
      <c r="J39" s="102"/>
      <c r="K39" s="102"/>
      <c r="L39" s="102"/>
      <c r="M39" s="51">
        <f>IF($M$60=0,0,L39/$M$60*100)</f>
        <v>0</v>
      </c>
      <c r="N39" s="208">
        <v>15</v>
      </c>
      <c r="O39" s="207" t="s">
        <v>225</v>
      </c>
      <c r="P39" s="124"/>
      <c r="R39" s="70">
        <v>4</v>
      </c>
      <c r="S39" s="70">
        <v>12</v>
      </c>
    </row>
    <row r="40" spans="1:19" ht="14.85" customHeight="1" x14ac:dyDescent="0.2">
      <c r="A40" s="92">
        <v>15</v>
      </c>
      <c r="B40" s="92">
        <v>20</v>
      </c>
      <c r="C40" s="97"/>
      <c r="D40" s="96"/>
      <c r="G40" s="121" t="s">
        <v>80</v>
      </c>
      <c r="H40" s="122"/>
      <c r="I40" s="122"/>
      <c r="J40" s="102"/>
      <c r="K40" s="102"/>
      <c r="L40" s="102"/>
      <c r="M40" s="51">
        <f>IF($M$60=0,0,L40/$M$60*100)</f>
        <v>0</v>
      </c>
      <c r="N40" s="208">
        <v>15</v>
      </c>
      <c r="O40" s="207" t="s">
        <v>225</v>
      </c>
      <c r="P40" s="124"/>
      <c r="R40" s="70">
        <v>4</v>
      </c>
      <c r="S40" s="70">
        <v>13</v>
      </c>
    </row>
    <row r="41" spans="1:19" ht="14.85" customHeight="1" x14ac:dyDescent="0.2">
      <c r="A41" s="127"/>
      <c r="B41" s="127"/>
      <c r="C41" s="72"/>
      <c r="D41" s="72"/>
      <c r="G41" s="106" t="s">
        <v>81</v>
      </c>
      <c r="H41" s="106"/>
      <c r="I41" s="106"/>
      <c r="J41" s="120"/>
      <c r="M41" s="125"/>
      <c r="N41" s="126"/>
      <c r="P41"/>
    </row>
    <row r="42" spans="1:19" ht="14.85" customHeight="1" x14ac:dyDescent="0.2">
      <c r="A42" s="127"/>
      <c r="B42" s="127"/>
      <c r="C42" s="72"/>
      <c r="D42" s="72"/>
      <c r="G42" s="101" t="s">
        <v>82</v>
      </c>
      <c r="H42" s="109"/>
      <c r="I42" s="109"/>
      <c r="J42" s="109"/>
      <c r="M42" s="125"/>
      <c r="N42" s="126"/>
      <c r="P42"/>
    </row>
    <row r="43" spans="1:19" ht="14.85" customHeight="1" x14ac:dyDescent="0.2">
      <c r="A43" s="92">
        <v>20</v>
      </c>
      <c r="B43" s="92" t="s">
        <v>24</v>
      </c>
      <c r="C43" s="97"/>
      <c r="D43" s="96"/>
      <c r="G43" s="121" t="s">
        <v>77</v>
      </c>
      <c r="H43" s="122"/>
      <c r="I43" s="122"/>
      <c r="J43" s="102"/>
      <c r="K43" s="102"/>
      <c r="L43" s="102"/>
      <c r="M43" s="51">
        <f>IF($M$60=0,0,L43/$M$60*100)</f>
        <v>0</v>
      </c>
      <c r="N43" s="52">
        <v>5</v>
      </c>
      <c r="P43"/>
      <c r="R43" s="70">
        <v>4</v>
      </c>
      <c r="S43" s="70">
        <v>14</v>
      </c>
    </row>
    <row r="44" spans="1:19" ht="14.85" customHeight="1" x14ac:dyDescent="0.2">
      <c r="A44" s="92">
        <v>20</v>
      </c>
      <c r="B44" s="92">
        <v>10</v>
      </c>
      <c r="C44" s="97"/>
      <c r="D44" s="96"/>
      <c r="G44" s="121" t="s">
        <v>77</v>
      </c>
      <c r="H44" s="122"/>
      <c r="I44" s="123"/>
      <c r="J44" s="102"/>
      <c r="K44" s="102"/>
      <c r="L44" s="102"/>
      <c r="M44" s="51">
        <f>IF($M$60=0,0,L44/$M$60*100)</f>
        <v>0</v>
      </c>
      <c r="N44" s="52">
        <v>5</v>
      </c>
      <c r="P44"/>
      <c r="R44" s="70">
        <v>4</v>
      </c>
      <c r="S44" s="70">
        <v>15</v>
      </c>
    </row>
    <row r="45" spans="1:19" ht="14.85" customHeight="1" x14ac:dyDescent="0.2">
      <c r="A45" s="92">
        <v>20</v>
      </c>
      <c r="B45" s="92">
        <v>15</v>
      </c>
      <c r="C45" s="97"/>
      <c r="D45" s="96"/>
      <c r="G45" s="121" t="s">
        <v>77</v>
      </c>
      <c r="H45" s="122"/>
      <c r="I45" s="122"/>
      <c r="J45" s="102"/>
      <c r="K45" s="102"/>
      <c r="L45" s="102"/>
      <c r="M45" s="51">
        <f>IF($M$60=0,0,L45/$M$60*100)</f>
        <v>0</v>
      </c>
      <c r="N45" s="52">
        <v>5</v>
      </c>
      <c r="P45"/>
      <c r="R45" s="70">
        <v>4</v>
      </c>
      <c r="S45" s="70">
        <v>16</v>
      </c>
    </row>
    <row r="46" spans="1:19" ht="14.85" customHeight="1" x14ac:dyDescent="0.2">
      <c r="A46" s="127"/>
      <c r="B46" s="127"/>
      <c r="C46" s="72"/>
      <c r="D46" s="72"/>
      <c r="G46" s="101" t="s">
        <v>83</v>
      </c>
      <c r="H46" s="109"/>
      <c r="I46" s="109"/>
      <c r="J46" s="109"/>
      <c r="M46" s="125"/>
      <c r="N46" s="126"/>
      <c r="P46"/>
    </row>
    <row r="47" spans="1:19" ht="14.85" customHeight="1" x14ac:dyDescent="0.2">
      <c r="A47" s="92">
        <v>25</v>
      </c>
      <c r="B47" s="92" t="s">
        <v>24</v>
      </c>
      <c r="C47" s="97"/>
      <c r="D47" s="96"/>
      <c r="G47" s="121" t="s">
        <v>77</v>
      </c>
      <c r="H47" s="122"/>
      <c r="I47" s="122"/>
      <c r="J47" s="102"/>
      <c r="K47" s="102"/>
      <c r="L47" s="102"/>
      <c r="M47" s="51">
        <f>IF($M$60=0,0,L47/$M$60*100)</f>
        <v>0</v>
      </c>
      <c r="N47" s="52">
        <v>10</v>
      </c>
      <c r="O47" s="128" t="s">
        <v>84</v>
      </c>
      <c r="P47"/>
      <c r="R47" s="70">
        <v>4</v>
      </c>
      <c r="S47" s="70">
        <v>17</v>
      </c>
    </row>
    <row r="48" spans="1:19" ht="14.85" customHeight="1" x14ac:dyDescent="0.2">
      <c r="A48" s="92">
        <v>25</v>
      </c>
      <c r="B48" s="92">
        <v>10</v>
      </c>
      <c r="C48" s="97"/>
      <c r="D48" s="96"/>
      <c r="G48" s="121" t="s">
        <v>77</v>
      </c>
      <c r="H48" s="122"/>
      <c r="I48" s="122"/>
      <c r="J48" s="102"/>
      <c r="K48" s="102"/>
      <c r="L48" s="102"/>
      <c r="M48" s="51">
        <f>IF($M$60=0,0,L48/$M$60*100)</f>
        <v>0</v>
      </c>
      <c r="N48" s="52">
        <v>10</v>
      </c>
      <c r="O48" s="128" t="s">
        <v>84</v>
      </c>
      <c r="P48" s="124"/>
      <c r="R48" s="70">
        <v>4</v>
      </c>
      <c r="S48" s="70">
        <v>18</v>
      </c>
    </row>
    <row r="49" spans="1:19" ht="14.85" customHeight="1" x14ac:dyDescent="0.2">
      <c r="A49" s="92">
        <v>25</v>
      </c>
      <c r="B49" s="92">
        <v>15</v>
      </c>
      <c r="C49" s="97"/>
      <c r="D49" s="96"/>
      <c r="G49" s="121" t="s">
        <v>77</v>
      </c>
      <c r="H49" s="122"/>
      <c r="I49" s="122"/>
      <c r="J49" s="102"/>
      <c r="K49" s="102"/>
      <c r="L49" s="102"/>
      <c r="M49" s="51">
        <f>IF($M$60=0,0,L49/$M$60*100)</f>
        <v>0</v>
      </c>
      <c r="N49" s="52">
        <v>10</v>
      </c>
      <c r="O49" s="128" t="s">
        <v>84</v>
      </c>
      <c r="P49" s="124"/>
      <c r="R49" s="70">
        <v>4</v>
      </c>
      <c r="S49" s="70">
        <v>19</v>
      </c>
    </row>
    <row r="50" spans="1:19" ht="14.85" customHeight="1" x14ac:dyDescent="0.2">
      <c r="A50" s="127"/>
      <c r="B50" s="127"/>
      <c r="C50" s="72"/>
      <c r="D50" s="72"/>
      <c r="G50" s="101" t="s">
        <v>85</v>
      </c>
      <c r="H50" s="109"/>
      <c r="I50" s="109"/>
      <c r="J50" s="109"/>
      <c r="M50" s="125"/>
      <c r="N50" s="126"/>
      <c r="P50" s="124"/>
    </row>
    <row r="51" spans="1:19" ht="14.85" customHeight="1" x14ac:dyDescent="0.2">
      <c r="A51" s="92">
        <v>30</v>
      </c>
      <c r="B51" s="92" t="s">
        <v>24</v>
      </c>
      <c r="C51" s="97"/>
      <c r="D51" s="96"/>
      <c r="G51" s="121" t="s">
        <v>77</v>
      </c>
      <c r="H51" s="122"/>
      <c r="I51" s="122"/>
      <c r="J51" s="102"/>
      <c r="K51" s="102"/>
      <c r="L51" s="102"/>
      <c r="M51" s="51">
        <f>IF($M$60=0,0,L51/$M$60*100)</f>
        <v>0</v>
      </c>
      <c r="N51" s="52">
        <v>10</v>
      </c>
      <c r="P51" s="124"/>
      <c r="R51" s="70">
        <v>4</v>
      </c>
      <c r="S51" s="70">
        <v>20</v>
      </c>
    </row>
    <row r="52" spans="1:19" ht="14.85" customHeight="1" x14ac:dyDescent="0.2">
      <c r="A52" s="92">
        <v>30</v>
      </c>
      <c r="B52" s="92">
        <v>10</v>
      </c>
      <c r="C52" s="97"/>
      <c r="D52" s="96"/>
      <c r="G52" s="121" t="s">
        <v>77</v>
      </c>
      <c r="H52" s="122"/>
      <c r="I52" s="122"/>
      <c r="J52" s="102"/>
      <c r="K52" s="102"/>
      <c r="L52" s="102"/>
      <c r="M52" s="51">
        <f>IF($M$60=0,0,L52/$M$60*100)</f>
        <v>0</v>
      </c>
      <c r="N52" s="52">
        <v>10</v>
      </c>
      <c r="P52" s="124"/>
      <c r="R52" s="70">
        <v>4</v>
      </c>
      <c r="S52" s="70">
        <v>21</v>
      </c>
    </row>
    <row r="53" spans="1:19" ht="14.85" customHeight="1" x14ac:dyDescent="0.2">
      <c r="A53" s="92">
        <v>30</v>
      </c>
      <c r="B53" s="92">
        <v>15</v>
      </c>
      <c r="C53" s="97"/>
      <c r="D53" s="96"/>
      <c r="G53" s="121" t="s">
        <v>77</v>
      </c>
      <c r="H53" s="122"/>
      <c r="I53" s="122"/>
      <c r="J53" s="102"/>
      <c r="K53" s="102"/>
      <c r="L53" s="102"/>
      <c r="M53" s="51">
        <f>IF($M$60=0,0,L53/$M$60*100)</f>
        <v>0</v>
      </c>
      <c r="N53" s="52">
        <v>10</v>
      </c>
      <c r="P53" s="124"/>
      <c r="R53" s="70">
        <v>4</v>
      </c>
      <c r="S53" s="70">
        <v>22</v>
      </c>
    </row>
    <row r="54" spans="1:19" ht="14.85" customHeight="1" x14ac:dyDescent="0.2">
      <c r="A54" s="127"/>
      <c r="B54" s="127"/>
      <c r="C54" s="72"/>
      <c r="D54" s="72"/>
      <c r="G54" s="106" t="s">
        <v>86</v>
      </c>
      <c r="H54" s="106"/>
      <c r="I54" s="106"/>
      <c r="J54" s="120"/>
      <c r="M54" s="125"/>
      <c r="N54" s="126"/>
      <c r="P54" s="124"/>
    </row>
    <row r="55" spans="1:19" ht="14.85" customHeight="1" x14ac:dyDescent="0.2">
      <c r="A55" s="92">
        <v>35</v>
      </c>
      <c r="B55" s="92" t="s">
        <v>24</v>
      </c>
      <c r="C55" s="97"/>
      <c r="D55" s="96"/>
      <c r="G55" s="121" t="s">
        <v>87</v>
      </c>
      <c r="H55" s="122"/>
      <c r="I55" s="122"/>
      <c r="J55" s="102"/>
      <c r="K55" s="102"/>
      <c r="L55" s="102"/>
      <c r="M55" s="51">
        <f>IF($M$60=0,0,L55/$M$60*100)</f>
        <v>0</v>
      </c>
      <c r="N55" s="52">
        <v>15</v>
      </c>
      <c r="P55" s="124"/>
      <c r="R55" s="70">
        <v>4</v>
      </c>
      <c r="S55" s="70">
        <v>23</v>
      </c>
    </row>
    <row r="56" spans="1:19" ht="14.85" customHeight="1" x14ac:dyDescent="0.2">
      <c r="A56" s="92">
        <v>35</v>
      </c>
      <c r="B56" s="92">
        <v>10</v>
      </c>
      <c r="C56" s="97"/>
      <c r="D56" s="96"/>
      <c r="G56" s="121" t="s">
        <v>87</v>
      </c>
      <c r="H56" s="122"/>
      <c r="I56" s="122"/>
      <c r="J56" s="102"/>
      <c r="K56" s="102"/>
      <c r="L56" s="102"/>
      <c r="M56" s="51">
        <f>IF($M$60=0,0,L56/$M$60*100)</f>
        <v>0</v>
      </c>
      <c r="N56" s="52">
        <v>15</v>
      </c>
      <c r="P56" s="124"/>
      <c r="R56" s="70">
        <v>4</v>
      </c>
      <c r="S56" s="70">
        <v>24</v>
      </c>
    </row>
    <row r="57" spans="1:19" ht="14.85" customHeight="1" x14ac:dyDescent="0.2">
      <c r="A57" s="92">
        <v>35</v>
      </c>
      <c r="B57" s="92">
        <v>15</v>
      </c>
      <c r="C57" s="97"/>
      <c r="D57" s="96"/>
      <c r="G57" s="121" t="s">
        <v>87</v>
      </c>
      <c r="H57" s="122"/>
      <c r="I57" s="123"/>
      <c r="J57" s="102"/>
      <c r="K57" s="102"/>
      <c r="L57" s="102"/>
      <c r="M57" s="51">
        <f>IF($M$60=0,0,L57/$M$60*100)</f>
        <v>0</v>
      </c>
      <c r="N57" s="52">
        <v>15</v>
      </c>
      <c r="P57" s="124"/>
      <c r="R57" s="70">
        <v>4</v>
      </c>
      <c r="S57" s="70">
        <v>25</v>
      </c>
    </row>
    <row r="58" spans="1:19" ht="14.85" customHeight="1" x14ac:dyDescent="0.2">
      <c r="A58" s="92">
        <v>35</v>
      </c>
      <c r="B58" s="92">
        <v>20</v>
      </c>
      <c r="C58" s="129"/>
      <c r="D58" s="69"/>
      <c r="G58" s="121" t="s">
        <v>88</v>
      </c>
      <c r="H58" s="130"/>
      <c r="I58" s="130"/>
      <c r="J58" s="131"/>
      <c r="K58" s="102"/>
      <c r="L58" s="102"/>
      <c r="M58" s="51">
        <f>IF($M$60=0,0,L58/$M$60*100)</f>
        <v>0</v>
      </c>
      <c r="N58" s="52">
        <v>25</v>
      </c>
      <c r="O58" s="128" t="s">
        <v>89</v>
      </c>
    </row>
    <row r="59" spans="1:19" ht="14.85" customHeight="1" x14ac:dyDescent="0.2">
      <c r="A59" s="127"/>
      <c r="B59" s="127"/>
      <c r="G59" s="83"/>
      <c r="M59" s="125"/>
      <c r="N59" s="132"/>
    </row>
    <row r="60" spans="1:19" ht="14.85" customHeight="1" x14ac:dyDescent="0.2">
      <c r="A60" s="92">
        <v>40</v>
      </c>
      <c r="B60" s="92"/>
      <c r="C60" s="129"/>
      <c r="D60" s="69"/>
      <c r="G60" s="121" t="s">
        <v>90</v>
      </c>
      <c r="H60" s="130"/>
      <c r="I60" s="130"/>
      <c r="J60" s="133"/>
      <c r="K60" s="134"/>
      <c r="L60" s="135"/>
      <c r="M60" s="136">
        <f>VO01e!I23</f>
        <v>0</v>
      </c>
      <c r="N60" s="132"/>
    </row>
    <row r="61" spans="1:19" ht="15.95" customHeight="1" x14ac:dyDescent="0.2"/>
    <row r="62" spans="1:19" ht="15.95" customHeight="1" x14ac:dyDescent="0.2">
      <c r="G62" s="83" t="s">
        <v>91</v>
      </c>
    </row>
    <row r="63" spans="1:19" ht="15.95" customHeight="1" x14ac:dyDescent="0.2">
      <c r="G63" s="83" t="s">
        <v>92</v>
      </c>
    </row>
    <row r="64" spans="1:19" ht="15.95" customHeight="1" x14ac:dyDescent="0.2">
      <c r="G64" s="83" t="s">
        <v>93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S64"/>
  <sheetViews>
    <sheetView showGridLines="0" zoomScaleNormal="100" zoomScaleSheetLayoutView="55" workbookViewId="0">
      <selection activeCell="N6" sqref="N6"/>
    </sheetView>
  </sheetViews>
  <sheetFormatPr defaultRowHeight="12" x14ac:dyDescent="0.2"/>
  <cols>
    <col min="1" max="5" width="3" style="68" customWidth="1"/>
    <col min="6" max="6" width="12" style="68" customWidth="1"/>
    <col min="7" max="7" width="43.7109375" style="68" customWidth="1"/>
    <col min="8" max="8" width="7.7109375" style="68" hidden="1" customWidth="1"/>
    <col min="9" max="9" width="7" style="68" hidden="1" customWidth="1"/>
    <col min="10" max="10" width="43.7109375" style="68" customWidth="1"/>
    <col min="11" max="11" width="15" style="69" customWidth="1"/>
    <col min="12" max="12" width="15" style="68" customWidth="1"/>
    <col min="13" max="13" width="12.85546875" style="70" customWidth="1"/>
    <col min="14" max="14" width="12.42578125" style="71" customWidth="1"/>
    <col min="15" max="17" width="14.7109375" style="70" customWidth="1"/>
    <col min="18" max="18" width="14.7109375" style="70" hidden="1" customWidth="1"/>
    <col min="19" max="19" width="9.140625" style="70" hidden="1" customWidth="1"/>
    <col min="20" max="16384" width="9.140625" style="70"/>
  </cols>
  <sheetData>
    <row r="1" spans="1:15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2"/>
      <c r="I4" s="72"/>
      <c r="J4" s="72"/>
      <c r="K4" s="70"/>
      <c r="L4" s="70"/>
      <c r="M4" s="137" t="s">
        <v>2</v>
      </c>
      <c r="N4" s="74">
        <v>40623</v>
      </c>
    </row>
    <row r="5" spans="1:15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76"/>
      <c r="I5" s="76"/>
      <c r="J5" s="76"/>
      <c r="K5" s="70"/>
      <c r="L5" s="70"/>
      <c r="M5" s="69" t="s">
        <v>3</v>
      </c>
      <c r="N5" s="77"/>
    </row>
    <row r="6" spans="1:15" ht="14.85" customHeight="1" x14ac:dyDescent="0.2">
      <c r="A6" s="78"/>
      <c r="K6" s="70"/>
      <c r="L6" s="70"/>
      <c r="M6" s="69" t="s">
        <v>4</v>
      </c>
      <c r="N6" s="212">
        <v>43100</v>
      </c>
    </row>
    <row r="7" spans="1:15" ht="14.85" customHeight="1" x14ac:dyDescent="0.2">
      <c r="A7" s="70"/>
      <c r="K7" s="70"/>
      <c r="L7" s="70"/>
      <c r="M7" s="69"/>
      <c r="N7" s="70"/>
    </row>
    <row r="8" spans="1:15" ht="14.85" customHeight="1" x14ac:dyDescent="0.2">
      <c r="A8" s="79" t="s">
        <v>5</v>
      </c>
      <c r="K8" s="70"/>
      <c r="L8" s="70"/>
      <c r="M8" s="69"/>
      <c r="N8" s="68"/>
    </row>
    <row r="9" spans="1:15" ht="14.85" customHeight="1" x14ac:dyDescent="0.2">
      <c r="A9" s="70"/>
      <c r="M9" s="226" t="s">
        <v>94</v>
      </c>
      <c r="N9" s="227"/>
    </row>
    <row r="10" spans="1:15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M10" s="228"/>
      <c r="N10" s="229"/>
    </row>
    <row r="11" spans="1:15" ht="28.7" customHeight="1" x14ac:dyDescent="0.2">
      <c r="A11" s="233" t="s">
        <v>9</v>
      </c>
      <c r="B11" s="233"/>
      <c r="C11" s="233"/>
      <c r="D11" s="233"/>
      <c r="E11" s="233"/>
      <c r="F11" s="233"/>
      <c r="G11" s="83" t="s">
        <v>53</v>
      </c>
      <c r="H11" s="83"/>
      <c r="I11" s="83"/>
      <c r="J11" s="83"/>
      <c r="M11" s="228"/>
      <c r="N11" s="229"/>
    </row>
    <row r="12" spans="1:15" ht="14.85" customHeight="1" x14ac:dyDescent="0.2">
      <c r="A12" s="85" t="s">
        <v>11</v>
      </c>
      <c r="G12" s="83" t="s">
        <v>12</v>
      </c>
      <c r="H12" s="83"/>
      <c r="I12" s="83"/>
      <c r="J12" s="83"/>
      <c r="M12" s="230"/>
      <c r="N12" s="231"/>
    </row>
    <row r="13" spans="1:15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K13" s="114"/>
      <c r="L13" s="114"/>
    </row>
    <row r="14" spans="1:15" ht="14.85" customHeight="1" x14ac:dyDescent="0.2">
      <c r="A14" s="85" t="s">
        <v>15</v>
      </c>
      <c r="G14" s="83" t="s">
        <v>16</v>
      </c>
      <c r="H14" s="83"/>
      <c r="I14" s="83"/>
      <c r="J14" s="83"/>
    </row>
    <row r="15" spans="1:15" ht="14.85" customHeight="1" x14ac:dyDescent="0.2">
      <c r="A15" s="78"/>
    </row>
    <row r="16" spans="1:15" ht="14.85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L16" s="22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0" t="s">
        <v>95</v>
      </c>
      <c r="L18" s="22"/>
      <c r="M18" s="22"/>
      <c r="N18" s="22"/>
      <c r="O18" s="22"/>
    </row>
    <row r="19" spans="1:19" ht="14.85" customHeight="1" x14ac:dyDescent="0.2">
      <c r="A19" s="90"/>
      <c r="L19" s="22"/>
      <c r="M19" s="22"/>
      <c r="N19" s="22"/>
      <c r="O19" s="22"/>
    </row>
    <row r="20" spans="1:19" ht="14.85" customHeight="1" x14ac:dyDescent="0.2">
      <c r="A20" s="78"/>
      <c r="K20" s="70"/>
      <c r="L20" s="22"/>
      <c r="M20" s="22"/>
      <c r="N20" s="22"/>
      <c r="O20" s="22"/>
    </row>
    <row r="21" spans="1:19" ht="14.85" customHeight="1" x14ac:dyDescent="0.2">
      <c r="A21" s="70"/>
      <c r="B21" s="70"/>
      <c r="C21" s="70"/>
      <c r="D21" s="70"/>
      <c r="E21" s="70"/>
      <c r="K21" s="70"/>
      <c r="L21" s="22"/>
      <c r="M21" s="22"/>
      <c r="N21" s="22"/>
      <c r="O21" s="22"/>
      <c r="P21" s="23"/>
    </row>
    <row r="22" spans="1:19" ht="58.7" customHeight="1" x14ac:dyDescent="0.2">
      <c r="G22" s="70"/>
      <c r="H22" s="115" t="s">
        <v>70</v>
      </c>
      <c r="I22" s="116" t="s">
        <v>71</v>
      </c>
      <c r="J22" s="91" t="s">
        <v>72</v>
      </c>
      <c r="K22" s="91" t="s">
        <v>73</v>
      </c>
      <c r="L22" s="91" t="s">
        <v>19</v>
      </c>
      <c r="M22" s="91" t="s">
        <v>96</v>
      </c>
      <c r="N22" s="91" t="s">
        <v>21</v>
      </c>
      <c r="O22" s="22"/>
      <c r="P22" s="22"/>
      <c r="Q22" s="22"/>
      <c r="R22" s="22"/>
    </row>
    <row r="23" spans="1:19" ht="14.65" customHeight="1" x14ac:dyDescent="0.2">
      <c r="G23" s="106" t="s">
        <v>97</v>
      </c>
      <c r="H23" s="117"/>
      <c r="I23" s="118"/>
      <c r="J23" s="106"/>
      <c r="K23" s="92">
        <v>10</v>
      </c>
      <c r="L23" s="92">
        <v>15</v>
      </c>
      <c r="M23" s="92">
        <v>20</v>
      </c>
      <c r="N23" s="119"/>
      <c r="O23" s="22"/>
      <c r="P23" s="22"/>
      <c r="Q23" s="22"/>
      <c r="R23" s="22"/>
    </row>
    <row r="24" spans="1:19" ht="29.45" customHeight="1" x14ac:dyDescent="0.2">
      <c r="A24" s="80" t="s">
        <v>22</v>
      </c>
      <c r="G24" s="101" t="s">
        <v>98</v>
      </c>
      <c r="H24" s="120"/>
      <c r="I24" s="120"/>
      <c r="J24" s="106"/>
      <c r="K24" s="70"/>
      <c r="L24" s="70"/>
      <c r="N24" s="22"/>
      <c r="O24" s="22"/>
      <c r="P24" s="22"/>
      <c r="Q24" s="22"/>
      <c r="R24" s="22"/>
    </row>
    <row r="25" spans="1:19" ht="14.85" customHeight="1" x14ac:dyDescent="0.2">
      <c r="A25" s="92">
        <v>10</v>
      </c>
      <c r="B25" s="92" t="s">
        <v>24</v>
      </c>
      <c r="C25" s="97"/>
      <c r="D25" s="96"/>
      <c r="G25" s="121" t="s">
        <v>77</v>
      </c>
      <c r="H25" s="122"/>
      <c r="I25" s="122"/>
      <c r="J25" s="102"/>
      <c r="K25" s="102"/>
      <c r="L25" s="102"/>
      <c r="M25" s="51">
        <f>IF($M$60=0,0,L25/$M$60*100)</f>
        <v>0</v>
      </c>
      <c r="N25" s="52">
        <v>25</v>
      </c>
      <c r="P25" s="138"/>
      <c r="R25" s="70">
        <v>4</v>
      </c>
      <c r="S25" s="70">
        <v>1</v>
      </c>
    </row>
    <row r="26" spans="1:19" ht="14.85" customHeight="1" x14ac:dyDescent="0.2">
      <c r="A26" s="92">
        <v>10</v>
      </c>
      <c r="B26" s="92">
        <v>10</v>
      </c>
      <c r="C26" s="97"/>
      <c r="D26" s="96"/>
      <c r="G26" s="121" t="s">
        <v>77</v>
      </c>
      <c r="H26" s="122"/>
      <c r="I26" s="122"/>
      <c r="J26" s="102"/>
      <c r="K26" s="102"/>
      <c r="L26" s="102"/>
      <c r="M26" s="51">
        <f>IF($M$60=0,0,L26/$M$60*100)</f>
        <v>0</v>
      </c>
      <c r="N26" s="52">
        <v>25</v>
      </c>
      <c r="P26" s="138"/>
      <c r="R26" s="70">
        <v>4</v>
      </c>
      <c r="S26" s="70">
        <v>2</v>
      </c>
    </row>
    <row r="27" spans="1:19" ht="14.85" customHeight="1" x14ac:dyDescent="0.2">
      <c r="A27" s="92">
        <v>10</v>
      </c>
      <c r="B27" s="92">
        <v>15</v>
      </c>
      <c r="C27" s="97"/>
      <c r="D27" s="96"/>
      <c r="G27" s="121" t="s">
        <v>77</v>
      </c>
      <c r="H27" s="122"/>
      <c r="I27" s="122"/>
      <c r="J27" s="102"/>
      <c r="K27" s="102"/>
      <c r="L27" s="102"/>
      <c r="M27" s="51">
        <f>IF($M$60=0,0,L27/$M$60*100)</f>
        <v>0</v>
      </c>
      <c r="N27" s="52">
        <v>25</v>
      </c>
      <c r="P27" s="138"/>
      <c r="R27" s="70">
        <v>4</v>
      </c>
      <c r="S27" s="70">
        <v>3</v>
      </c>
    </row>
    <row r="28" spans="1:19" ht="14.85" customHeight="1" x14ac:dyDescent="0.2">
      <c r="A28" s="103"/>
      <c r="B28" s="103"/>
      <c r="C28" s="105"/>
      <c r="D28" s="96"/>
      <c r="G28" s="101" t="s">
        <v>99</v>
      </c>
      <c r="H28" s="109"/>
      <c r="I28" s="109"/>
      <c r="J28" s="120"/>
      <c r="M28" s="125"/>
      <c r="N28" s="126"/>
      <c r="P28" s="138"/>
    </row>
    <row r="29" spans="1:19" ht="14.85" customHeight="1" x14ac:dyDescent="0.2">
      <c r="A29" s="92">
        <v>10</v>
      </c>
      <c r="B29" s="92">
        <v>20</v>
      </c>
      <c r="C29" s="97"/>
      <c r="D29" s="96"/>
      <c r="G29" s="121" t="s">
        <v>77</v>
      </c>
      <c r="H29" s="122"/>
      <c r="I29" s="122"/>
      <c r="J29" s="102"/>
      <c r="K29" s="102"/>
      <c r="L29" s="102"/>
      <c r="M29" s="51">
        <f>IF($M$60=0,0,L29/$M$60*100)</f>
        <v>0</v>
      </c>
      <c r="N29" s="52">
        <v>25</v>
      </c>
      <c r="P29" s="138"/>
      <c r="R29" s="70">
        <v>4</v>
      </c>
      <c r="S29" s="70">
        <v>4</v>
      </c>
    </row>
    <row r="30" spans="1:19" ht="14.85" customHeight="1" x14ac:dyDescent="0.2">
      <c r="A30" s="92">
        <v>10</v>
      </c>
      <c r="B30" s="92">
        <v>25</v>
      </c>
      <c r="C30" s="97"/>
      <c r="D30" s="96"/>
      <c r="G30" s="121" t="s">
        <v>77</v>
      </c>
      <c r="H30" s="122"/>
      <c r="I30" s="122"/>
      <c r="J30" s="102"/>
      <c r="K30" s="102"/>
      <c r="L30" s="102"/>
      <c r="M30" s="51">
        <f>IF($M$60=0,0,L30/$M$60*100)</f>
        <v>0</v>
      </c>
      <c r="N30" s="52">
        <v>25</v>
      </c>
      <c r="P30" s="138"/>
      <c r="R30" s="70">
        <v>4</v>
      </c>
      <c r="S30" s="70">
        <v>5</v>
      </c>
    </row>
    <row r="31" spans="1:19" ht="14.85" customHeight="1" x14ac:dyDescent="0.2">
      <c r="A31" s="92">
        <v>10</v>
      </c>
      <c r="B31" s="92">
        <v>30</v>
      </c>
      <c r="C31" s="97"/>
      <c r="D31" s="96"/>
      <c r="G31" s="121" t="s">
        <v>77</v>
      </c>
      <c r="H31" s="122"/>
      <c r="I31" s="122"/>
      <c r="J31" s="102"/>
      <c r="K31" s="102"/>
      <c r="L31" s="102"/>
      <c r="M31" s="51">
        <f>IF($M$60=0,0,L31/$M$60*100)</f>
        <v>0</v>
      </c>
      <c r="N31" s="52">
        <v>25</v>
      </c>
      <c r="P31" s="138"/>
      <c r="R31" s="70">
        <v>4</v>
      </c>
      <c r="S31" s="70">
        <v>6</v>
      </c>
    </row>
    <row r="32" spans="1:19" ht="29.45" customHeight="1" x14ac:dyDescent="0.2">
      <c r="A32" s="103"/>
      <c r="B32" s="103"/>
      <c r="C32" s="105"/>
      <c r="D32" s="96"/>
      <c r="G32" s="101" t="s">
        <v>100</v>
      </c>
      <c r="H32" s="109"/>
      <c r="I32" s="109"/>
      <c r="J32" s="120"/>
      <c r="M32" s="125"/>
      <c r="N32" s="126"/>
      <c r="P32" s="138"/>
    </row>
    <row r="33" spans="1:19" ht="14.85" customHeight="1" x14ac:dyDescent="0.2">
      <c r="A33" s="92">
        <v>10</v>
      </c>
      <c r="B33" s="92">
        <v>35</v>
      </c>
      <c r="C33" s="97"/>
      <c r="D33" s="96"/>
      <c r="G33" s="121" t="s">
        <v>77</v>
      </c>
      <c r="H33" s="122"/>
      <c r="I33" s="122"/>
      <c r="J33" s="102"/>
      <c r="K33" s="102"/>
      <c r="L33" s="102"/>
      <c r="M33" s="51">
        <f>IF($M$60=0,0,L33/$M$60*100)</f>
        <v>0</v>
      </c>
      <c r="N33" s="52">
        <v>25</v>
      </c>
      <c r="P33" s="138"/>
      <c r="R33" s="70">
        <v>4</v>
      </c>
      <c r="S33" s="70">
        <v>7</v>
      </c>
    </row>
    <row r="34" spans="1:19" ht="14.85" customHeight="1" x14ac:dyDescent="0.2">
      <c r="A34" s="92">
        <v>10</v>
      </c>
      <c r="B34" s="92">
        <v>40</v>
      </c>
      <c r="C34" s="97"/>
      <c r="D34" s="96"/>
      <c r="G34" s="121" t="s">
        <v>77</v>
      </c>
      <c r="H34" s="122"/>
      <c r="I34" s="122"/>
      <c r="J34" s="102"/>
      <c r="K34" s="102"/>
      <c r="L34" s="102"/>
      <c r="M34" s="51">
        <f>IF($M$60=0,0,L34/$M$60*100)</f>
        <v>0</v>
      </c>
      <c r="N34" s="52">
        <v>25</v>
      </c>
      <c r="P34" s="138"/>
      <c r="R34" s="70">
        <v>4</v>
      </c>
      <c r="S34" s="70">
        <v>8</v>
      </c>
    </row>
    <row r="35" spans="1:19" ht="14.85" customHeight="1" x14ac:dyDescent="0.2">
      <c r="A35" s="92">
        <v>10</v>
      </c>
      <c r="B35" s="92">
        <v>45</v>
      </c>
      <c r="C35" s="97"/>
      <c r="D35" s="96"/>
      <c r="G35" s="121" t="s">
        <v>77</v>
      </c>
      <c r="H35" s="122"/>
      <c r="I35" s="122"/>
      <c r="J35" s="102"/>
      <c r="K35" s="102"/>
      <c r="L35" s="102"/>
      <c r="M35" s="51">
        <f>IF($M$60=0,0,L35/$M$60*100)</f>
        <v>0</v>
      </c>
      <c r="N35" s="52">
        <v>25</v>
      </c>
      <c r="P35" s="138"/>
      <c r="R35" s="70">
        <v>4</v>
      </c>
      <c r="S35" s="70">
        <v>9</v>
      </c>
    </row>
    <row r="36" spans="1:19" ht="14.85" customHeight="1" x14ac:dyDescent="0.2">
      <c r="A36" s="127"/>
      <c r="B36" s="127"/>
      <c r="C36" s="72"/>
      <c r="D36" s="72"/>
      <c r="G36" s="106" t="s">
        <v>230</v>
      </c>
      <c r="H36" s="106"/>
      <c r="I36" s="106"/>
      <c r="J36" s="120"/>
      <c r="M36" s="125"/>
      <c r="N36" s="126"/>
      <c r="O36" s="207" t="s">
        <v>227</v>
      </c>
      <c r="P36" s="138"/>
    </row>
    <row r="37" spans="1:19" ht="14.85" customHeight="1" x14ac:dyDescent="0.2">
      <c r="A37" s="92">
        <v>15</v>
      </c>
      <c r="B37" s="92" t="s">
        <v>24</v>
      </c>
      <c r="C37" s="97"/>
      <c r="D37" s="96"/>
      <c r="G37" s="121" t="s">
        <v>80</v>
      </c>
      <c r="H37" s="122"/>
      <c r="I37" s="122"/>
      <c r="J37" s="102"/>
      <c r="K37" s="102"/>
      <c r="L37" s="102"/>
      <c r="M37" s="51">
        <f>IF($M$60=0,0,L37/$M$60*100)</f>
        <v>0</v>
      </c>
      <c r="N37" s="208">
        <v>15</v>
      </c>
      <c r="O37" s="207" t="s">
        <v>225</v>
      </c>
      <c r="P37" s="138"/>
      <c r="R37" s="70">
        <v>4</v>
      </c>
      <c r="S37" s="70">
        <v>10</v>
      </c>
    </row>
    <row r="38" spans="1:19" ht="14.85" customHeight="1" x14ac:dyDescent="0.2">
      <c r="A38" s="92">
        <v>15</v>
      </c>
      <c r="B38" s="92">
        <v>10</v>
      </c>
      <c r="C38" s="97"/>
      <c r="D38" s="96"/>
      <c r="G38" s="121" t="s">
        <v>80</v>
      </c>
      <c r="H38" s="122"/>
      <c r="I38" s="122"/>
      <c r="J38" s="102"/>
      <c r="K38" s="102"/>
      <c r="L38" s="102"/>
      <c r="M38" s="51">
        <f>IF($M$60=0,0,L38/$M$60*100)</f>
        <v>0</v>
      </c>
      <c r="N38" s="208">
        <v>15</v>
      </c>
      <c r="O38" s="207" t="s">
        <v>225</v>
      </c>
      <c r="P38" s="138"/>
      <c r="R38" s="70">
        <v>4</v>
      </c>
      <c r="S38" s="70">
        <v>11</v>
      </c>
    </row>
    <row r="39" spans="1:19" ht="14.85" customHeight="1" x14ac:dyDescent="0.2">
      <c r="A39" s="92">
        <v>15</v>
      </c>
      <c r="B39" s="92">
        <v>15</v>
      </c>
      <c r="C39" s="97"/>
      <c r="D39" s="96"/>
      <c r="G39" s="121" t="s">
        <v>80</v>
      </c>
      <c r="H39" s="122"/>
      <c r="I39" s="122"/>
      <c r="J39" s="102"/>
      <c r="K39" s="102"/>
      <c r="L39" s="102"/>
      <c r="M39" s="51">
        <f>IF($M$60=0,0,L39/$M$60*100)</f>
        <v>0</v>
      </c>
      <c r="N39" s="208">
        <v>15</v>
      </c>
      <c r="O39" s="207" t="s">
        <v>225</v>
      </c>
      <c r="P39" s="138"/>
      <c r="R39" s="70">
        <v>4</v>
      </c>
      <c r="S39" s="70">
        <v>12</v>
      </c>
    </row>
    <row r="40" spans="1:19" ht="14.85" customHeight="1" x14ac:dyDescent="0.2">
      <c r="A40" s="92">
        <v>15</v>
      </c>
      <c r="B40" s="92">
        <v>20</v>
      </c>
      <c r="C40" s="97"/>
      <c r="D40" s="96"/>
      <c r="G40" s="121" t="s">
        <v>80</v>
      </c>
      <c r="H40" s="122"/>
      <c r="I40" s="122"/>
      <c r="J40" s="102"/>
      <c r="K40" s="102"/>
      <c r="L40" s="102"/>
      <c r="M40" s="51">
        <f>IF($M$60=0,0,L40/$M$60*100)</f>
        <v>0</v>
      </c>
      <c r="N40" s="208">
        <v>15</v>
      </c>
      <c r="O40" s="207" t="s">
        <v>225</v>
      </c>
      <c r="P40" s="138"/>
      <c r="R40" s="70">
        <v>4</v>
      </c>
      <c r="S40" s="70">
        <v>13</v>
      </c>
    </row>
    <row r="41" spans="1:19" ht="14.85" customHeight="1" x14ac:dyDescent="0.2">
      <c r="A41" s="127"/>
      <c r="B41" s="127"/>
      <c r="C41" s="72"/>
      <c r="D41" s="72"/>
      <c r="G41" s="106" t="s">
        <v>101</v>
      </c>
      <c r="H41" s="106"/>
      <c r="I41" s="106"/>
      <c r="J41" s="120"/>
      <c r="M41" s="125"/>
      <c r="N41" s="126"/>
      <c r="P41" s="138"/>
    </row>
    <row r="42" spans="1:19" ht="14.85" customHeight="1" x14ac:dyDescent="0.2">
      <c r="A42" s="127"/>
      <c r="B42" s="127"/>
      <c r="C42" s="72"/>
      <c r="D42" s="72"/>
      <c r="G42" s="101" t="s">
        <v>82</v>
      </c>
      <c r="H42" s="109"/>
      <c r="I42" s="109"/>
      <c r="J42" s="109"/>
      <c r="M42" s="125"/>
      <c r="N42" s="126"/>
      <c r="P42" s="138"/>
    </row>
    <row r="43" spans="1:19" ht="14.85" customHeight="1" x14ac:dyDescent="0.2">
      <c r="A43" s="92">
        <v>20</v>
      </c>
      <c r="B43" s="92" t="s">
        <v>24</v>
      </c>
      <c r="C43" s="97"/>
      <c r="D43" s="96"/>
      <c r="G43" s="121" t="s">
        <v>77</v>
      </c>
      <c r="H43" s="122"/>
      <c r="I43" s="122"/>
      <c r="J43" s="102"/>
      <c r="K43" s="102"/>
      <c r="L43" s="102"/>
      <c r="M43" s="51">
        <f>IF($M$60=0,0,L43/$M$60*100)</f>
        <v>0</v>
      </c>
      <c r="N43" s="52">
        <v>5</v>
      </c>
      <c r="P43" s="138"/>
      <c r="R43" s="70">
        <v>4</v>
      </c>
      <c r="S43" s="70">
        <v>14</v>
      </c>
    </row>
    <row r="44" spans="1:19" ht="14.85" customHeight="1" x14ac:dyDescent="0.2">
      <c r="A44" s="92">
        <v>20</v>
      </c>
      <c r="B44" s="92">
        <v>10</v>
      </c>
      <c r="C44" s="97"/>
      <c r="D44" s="96"/>
      <c r="G44" s="121" t="s">
        <v>77</v>
      </c>
      <c r="H44" s="122"/>
      <c r="I44" s="122"/>
      <c r="J44" s="102"/>
      <c r="K44" s="102"/>
      <c r="L44" s="102"/>
      <c r="M44" s="51">
        <f>IF($M$60=0,0,L44/$M$60*100)</f>
        <v>0</v>
      </c>
      <c r="N44" s="52">
        <v>5</v>
      </c>
      <c r="P44" s="138"/>
      <c r="R44" s="70">
        <v>4</v>
      </c>
      <c r="S44" s="70">
        <v>15</v>
      </c>
    </row>
    <row r="45" spans="1:19" ht="14.85" customHeight="1" x14ac:dyDescent="0.2">
      <c r="A45" s="92">
        <v>20</v>
      </c>
      <c r="B45" s="92">
        <v>15</v>
      </c>
      <c r="C45" s="97"/>
      <c r="D45" s="96"/>
      <c r="G45" s="121" t="s">
        <v>77</v>
      </c>
      <c r="H45" s="122"/>
      <c r="I45" s="122"/>
      <c r="J45" s="102"/>
      <c r="K45" s="102"/>
      <c r="L45" s="102"/>
      <c r="M45" s="51">
        <f>IF($M$60=0,0,L45/$M$60*100)</f>
        <v>0</v>
      </c>
      <c r="N45" s="52">
        <v>5</v>
      </c>
      <c r="P45" s="138"/>
      <c r="R45" s="70">
        <v>4</v>
      </c>
      <c r="S45" s="70">
        <v>16</v>
      </c>
    </row>
    <row r="46" spans="1:19" ht="14.85" customHeight="1" x14ac:dyDescent="0.2">
      <c r="A46" s="127"/>
      <c r="B46" s="127"/>
      <c r="C46" s="72"/>
      <c r="D46" s="72"/>
      <c r="G46" s="101" t="s">
        <v>83</v>
      </c>
      <c r="H46" s="109"/>
      <c r="I46" s="109"/>
      <c r="J46" s="109"/>
      <c r="M46" s="125"/>
      <c r="N46" s="126"/>
      <c r="P46" s="138"/>
    </row>
    <row r="47" spans="1:19" ht="14.85" customHeight="1" x14ac:dyDescent="0.2">
      <c r="A47" s="92">
        <v>25</v>
      </c>
      <c r="B47" s="92" t="s">
        <v>24</v>
      </c>
      <c r="C47" s="97"/>
      <c r="D47" s="96"/>
      <c r="G47" s="121" t="s">
        <v>77</v>
      </c>
      <c r="H47" s="122"/>
      <c r="I47" s="122"/>
      <c r="J47" s="102"/>
      <c r="K47" s="102"/>
      <c r="L47" s="102"/>
      <c r="M47" s="51">
        <f>IF($M$60=0,0,L47/$M$60*100)</f>
        <v>0</v>
      </c>
      <c r="N47" s="52">
        <v>10</v>
      </c>
      <c r="O47" s="128" t="s">
        <v>84</v>
      </c>
      <c r="P47" s="138"/>
      <c r="R47" s="70">
        <v>4</v>
      </c>
      <c r="S47" s="70">
        <v>17</v>
      </c>
    </row>
    <row r="48" spans="1:19" ht="14.85" customHeight="1" x14ac:dyDescent="0.2">
      <c r="A48" s="92">
        <v>25</v>
      </c>
      <c r="B48" s="92">
        <v>10</v>
      </c>
      <c r="C48" s="97"/>
      <c r="D48" s="96"/>
      <c r="G48" s="121" t="s">
        <v>77</v>
      </c>
      <c r="H48" s="122"/>
      <c r="I48" s="122"/>
      <c r="J48" s="102"/>
      <c r="K48" s="102"/>
      <c r="L48" s="102"/>
      <c r="M48" s="51">
        <f>IF($M$60=0,0,L48/$M$60*100)</f>
        <v>0</v>
      </c>
      <c r="N48" s="52">
        <v>10</v>
      </c>
      <c r="O48" s="128" t="s">
        <v>84</v>
      </c>
      <c r="P48" s="138"/>
      <c r="R48" s="70">
        <v>4</v>
      </c>
      <c r="S48" s="70">
        <v>18</v>
      </c>
    </row>
    <row r="49" spans="1:19" ht="14.85" customHeight="1" x14ac:dyDescent="0.2">
      <c r="A49" s="92">
        <v>25</v>
      </c>
      <c r="B49" s="92">
        <v>15</v>
      </c>
      <c r="C49" s="97"/>
      <c r="D49" s="96"/>
      <c r="G49" s="121" t="s">
        <v>77</v>
      </c>
      <c r="H49" s="122"/>
      <c r="I49" s="122"/>
      <c r="J49" s="102"/>
      <c r="K49" s="102"/>
      <c r="L49" s="102"/>
      <c r="M49" s="51">
        <f>IF($M$60=0,0,L49/$M$60*100)</f>
        <v>0</v>
      </c>
      <c r="N49" s="52">
        <v>10</v>
      </c>
      <c r="O49" s="128" t="s">
        <v>84</v>
      </c>
      <c r="P49" s="138"/>
      <c r="R49" s="70">
        <v>4</v>
      </c>
      <c r="S49" s="70">
        <v>19</v>
      </c>
    </row>
    <row r="50" spans="1:19" ht="14.85" customHeight="1" x14ac:dyDescent="0.2">
      <c r="A50" s="127"/>
      <c r="B50" s="127"/>
      <c r="C50" s="72"/>
      <c r="D50" s="72"/>
      <c r="G50" s="101" t="s">
        <v>85</v>
      </c>
      <c r="H50" s="109"/>
      <c r="I50" s="109"/>
      <c r="J50" s="109"/>
      <c r="M50" s="125"/>
      <c r="N50" s="126"/>
      <c r="P50" s="138"/>
    </row>
    <row r="51" spans="1:19" ht="14.85" customHeight="1" x14ac:dyDescent="0.2">
      <c r="A51" s="92">
        <v>30</v>
      </c>
      <c r="B51" s="92" t="s">
        <v>24</v>
      </c>
      <c r="C51" s="97"/>
      <c r="D51" s="96"/>
      <c r="G51" s="121" t="s">
        <v>77</v>
      </c>
      <c r="H51" s="122"/>
      <c r="I51" s="122"/>
      <c r="J51" s="102"/>
      <c r="K51" s="102"/>
      <c r="L51" s="102"/>
      <c r="M51" s="51">
        <f>IF($M$60=0,0,L51/$M$60*100)</f>
        <v>0</v>
      </c>
      <c r="N51" s="52">
        <v>10</v>
      </c>
      <c r="P51" s="138"/>
      <c r="R51" s="70">
        <v>4</v>
      </c>
      <c r="S51" s="70">
        <v>20</v>
      </c>
    </row>
    <row r="52" spans="1:19" ht="14.85" customHeight="1" x14ac:dyDescent="0.2">
      <c r="A52" s="92">
        <v>30</v>
      </c>
      <c r="B52" s="92">
        <v>10</v>
      </c>
      <c r="C52" s="97"/>
      <c r="D52" s="96"/>
      <c r="G52" s="121" t="s">
        <v>77</v>
      </c>
      <c r="H52" s="122"/>
      <c r="I52" s="122"/>
      <c r="J52" s="102"/>
      <c r="K52" s="102"/>
      <c r="L52" s="102"/>
      <c r="M52" s="51">
        <f>IF($M$60=0,0,L52/$M$60*100)</f>
        <v>0</v>
      </c>
      <c r="N52" s="52">
        <v>10</v>
      </c>
      <c r="P52" s="138"/>
      <c r="R52" s="70">
        <v>4</v>
      </c>
      <c r="S52" s="70">
        <v>21</v>
      </c>
    </row>
    <row r="53" spans="1:19" ht="14.85" customHeight="1" x14ac:dyDescent="0.2">
      <c r="A53" s="92">
        <v>30</v>
      </c>
      <c r="B53" s="92">
        <v>15</v>
      </c>
      <c r="C53" s="97"/>
      <c r="D53" s="96"/>
      <c r="G53" s="121" t="s">
        <v>77</v>
      </c>
      <c r="H53" s="122"/>
      <c r="I53" s="122"/>
      <c r="J53" s="102"/>
      <c r="K53" s="102"/>
      <c r="L53" s="102"/>
      <c r="M53" s="51">
        <f>IF($M$60=0,0,L53/$M$60*100)</f>
        <v>0</v>
      </c>
      <c r="N53" s="52">
        <v>10</v>
      </c>
      <c r="P53" s="138"/>
      <c r="R53" s="70">
        <v>4</v>
      </c>
      <c r="S53" s="70">
        <v>22</v>
      </c>
    </row>
    <row r="54" spans="1:19" ht="14.85" customHeight="1" x14ac:dyDescent="0.2">
      <c r="A54" s="127"/>
      <c r="B54" s="127"/>
      <c r="C54" s="72"/>
      <c r="D54" s="72"/>
      <c r="G54" s="106" t="s">
        <v>102</v>
      </c>
      <c r="H54" s="106"/>
      <c r="I54" s="106"/>
      <c r="J54" s="120"/>
      <c r="M54" s="125"/>
      <c r="N54" s="126"/>
      <c r="P54" s="138"/>
    </row>
    <row r="55" spans="1:19" ht="14.85" customHeight="1" x14ac:dyDescent="0.2">
      <c r="A55" s="92">
        <v>35</v>
      </c>
      <c r="B55" s="92" t="s">
        <v>24</v>
      </c>
      <c r="C55" s="97"/>
      <c r="D55" s="96"/>
      <c r="G55" s="121" t="s">
        <v>103</v>
      </c>
      <c r="H55" s="122"/>
      <c r="I55" s="122"/>
      <c r="J55" s="102"/>
      <c r="K55" s="102"/>
      <c r="L55" s="102"/>
      <c r="M55" s="51">
        <f>IF($M$60=0,0,L55/$M$60*100)</f>
        <v>0</v>
      </c>
      <c r="N55" s="52">
        <v>15</v>
      </c>
      <c r="P55" s="138"/>
      <c r="R55" s="70">
        <v>4</v>
      </c>
      <c r="S55" s="70">
        <v>23</v>
      </c>
    </row>
    <row r="56" spans="1:19" ht="14.85" customHeight="1" x14ac:dyDescent="0.2">
      <c r="A56" s="92">
        <v>35</v>
      </c>
      <c r="B56" s="92">
        <v>10</v>
      </c>
      <c r="C56" s="97"/>
      <c r="D56" s="96"/>
      <c r="G56" s="121" t="s">
        <v>103</v>
      </c>
      <c r="H56" s="122"/>
      <c r="I56" s="122"/>
      <c r="J56" s="102"/>
      <c r="K56" s="102"/>
      <c r="L56" s="102"/>
      <c r="M56" s="51">
        <f>IF($M$60=0,0,L56/$M$60*100)</f>
        <v>0</v>
      </c>
      <c r="N56" s="52">
        <v>15</v>
      </c>
      <c r="P56" s="138"/>
      <c r="R56" s="70">
        <v>4</v>
      </c>
      <c r="S56" s="70">
        <v>24</v>
      </c>
    </row>
    <row r="57" spans="1:19" ht="14.85" customHeight="1" x14ac:dyDescent="0.2">
      <c r="A57" s="92">
        <v>35</v>
      </c>
      <c r="B57" s="92">
        <v>15</v>
      </c>
      <c r="C57" s="97"/>
      <c r="D57" s="96"/>
      <c r="G57" s="121" t="s">
        <v>103</v>
      </c>
      <c r="H57" s="122"/>
      <c r="I57" s="122"/>
      <c r="J57" s="102"/>
      <c r="K57" s="102"/>
      <c r="L57" s="102"/>
      <c r="M57" s="51">
        <f>IF($M$60=0,0,L57/$M$60*100)</f>
        <v>0</v>
      </c>
      <c r="N57" s="52">
        <v>15</v>
      </c>
      <c r="P57" s="138"/>
      <c r="R57" s="70">
        <v>4</v>
      </c>
      <c r="S57" s="70">
        <v>25</v>
      </c>
    </row>
    <row r="58" spans="1:19" ht="14.85" customHeight="1" x14ac:dyDescent="0.2">
      <c r="A58" s="92">
        <v>35</v>
      </c>
      <c r="B58" s="92">
        <v>20</v>
      </c>
      <c r="C58" s="97"/>
      <c r="D58" s="96"/>
      <c r="G58" s="121" t="s">
        <v>104</v>
      </c>
      <c r="H58" s="130"/>
      <c r="I58" s="130"/>
      <c r="J58" s="131"/>
      <c r="K58" s="102"/>
      <c r="L58" s="102"/>
      <c r="M58" s="51">
        <f>IF($M$60=0,0,L58/$M$60*100)</f>
        <v>0</v>
      </c>
      <c r="N58" s="52">
        <v>25</v>
      </c>
      <c r="O58" s="128" t="s">
        <v>89</v>
      </c>
    </row>
    <row r="59" spans="1:19" ht="14.85" customHeight="1" x14ac:dyDescent="0.2">
      <c r="A59" s="127"/>
      <c r="B59" s="127"/>
      <c r="M59" s="125"/>
      <c r="N59" s="132"/>
    </row>
    <row r="60" spans="1:19" ht="14.85" customHeight="1" x14ac:dyDescent="0.2">
      <c r="A60" s="92">
        <v>40</v>
      </c>
      <c r="B60" s="92"/>
      <c r="C60" s="97"/>
      <c r="D60" s="96"/>
      <c r="G60" s="121" t="s">
        <v>105</v>
      </c>
      <c r="H60" s="130"/>
      <c r="I60" s="130"/>
      <c r="J60" s="133"/>
      <c r="K60" s="134"/>
      <c r="L60" s="135"/>
      <c r="M60" s="136">
        <f>VO01f!I23</f>
        <v>0</v>
      </c>
      <c r="N60" s="132"/>
    </row>
    <row r="61" spans="1:19" ht="15.95" customHeight="1" x14ac:dyDescent="0.2"/>
    <row r="62" spans="1:19" ht="15.95" customHeight="1" x14ac:dyDescent="0.2">
      <c r="G62" s="68" t="s">
        <v>91</v>
      </c>
    </row>
    <row r="63" spans="1:19" ht="15.95" customHeight="1" x14ac:dyDescent="0.2">
      <c r="G63" s="68" t="s">
        <v>106</v>
      </c>
    </row>
    <row r="64" spans="1:19" ht="15.95" customHeight="1" x14ac:dyDescent="0.2">
      <c r="G64" s="68" t="s">
        <v>107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P42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" style="68" customWidth="1"/>
    <col min="7" max="7" width="50.42578125" style="68" customWidth="1"/>
    <col min="8" max="8" width="4.7109375" style="69" customWidth="1"/>
    <col min="9" max="9" width="15" style="68" customWidth="1"/>
    <col min="10" max="10" width="15" style="70" customWidth="1"/>
    <col min="11" max="11" width="15" style="71" customWidth="1"/>
    <col min="12" max="12" width="15" style="70" customWidth="1"/>
    <col min="13" max="13" width="9.140625" style="70"/>
    <col min="14" max="14" width="9.140625" style="70" customWidth="1"/>
    <col min="15" max="16384" width="9.140625" style="70"/>
  </cols>
  <sheetData>
    <row r="1" spans="1:13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1</v>
      </c>
      <c r="B4" s="72"/>
      <c r="C4" s="72"/>
      <c r="D4" s="73"/>
      <c r="E4" s="72"/>
      <c r="F4" s="72"/>
      <c r="G4" s="72"/>
      <c r="H4" s="70"/>
      <c r="I4" s="70"/>
      <c r="K4" s="69" t="s">
        <v>2</v>
      </c>
      <c r="L4" s="74">
        <v>40623</v>
      </c>
      <c r="M4" s="139"/>
    </row>
    <row r="5" spans="1:13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70"/>
      <c r="I5" s="70"/>
      <c r="K5" s="69" t="s">
        <v>3</v>
      </c>
      <c r="L5" s="77"/>
    </row>
    <row r="6" spans="1:13" ht="14.85" customHeight="1" x14ac:dyDescent="0.2">
      <c r="A6" s="78"/>
      <c r="H6" s="70"/>
      <c r="I6" s="70"/>
      <c r="K6" s="69" t="s">
        <v>4</v>
      </c>
      <c r="L6" s="74">
        <v>42735</v>
      </c>
    </row>
    <row r="7" spans="1:13" ht="14.85" customHeight="1" x14ac:dyDescent="0.2">
      <c r="A7" s="70"/>
      <c r="H7" s="70"/>
      <c r="I7" s="70"/>
      <c r="K7" s="69"/>
    </row>
    <row r="8" spans="1:13" ht="14.85" customHeight="1" x14ac:dyDescent="0.2">
      <c r="A8" s="79" t="s">
        <v>5</v>
      </c>
      <c r="H8" s="70"/>
      <c r="I8" s="70"/>
      <c r="K8" s="69"/>
      <c r="L8" s="68"/>
    </row>
    <row r="9" spans="1:13" ht="14.85" customHeight="1" x14ac:dyDescent="0.2">
      <c r="A9" s="70"/>
      <c r="K9" s="226" t="s">
        <v>108</v>
      </c>
      <c r="L9" s="234"/>
    </row>
    <row r="10" spans="1:13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K10" s="235"/>
      <c r="L10" s="236"/>
    </row>
    <row r="11" spans="1:13" ht="29.45" customHeight="1" x14ac:dyDescent="0.2">
      <c r="A11" s="233" t="s">
        <v>9</v>
      </c>
      <c r="B11" s="233"/>
      <c r="C11" s="233"/>
      <c r="D11" s="233"/>
      <c r="E11" s="233"/>
      <c r="F11" s="233"/>
      <c r="G11" s="83" t="s">
        <v>109</v>
      </c>
      <c r="K11" s="235"/>
      <c r="L11" s="236"/>
    </row>
    <row r="12" spans="1:13" ht="14.85" customHeight="1" x14ac:dyDescent="0.2">
      <c r="A12" s="85" t="s">
        <v>11</v>
      </c>
      <c r="G12" s="83" t="s">
        <v>12</v>
      </c>
      <c r="K12" s="237"/>
      <c r="L12" s="238"/>
    </row>
    <row r="13" spans="1:13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3" ht="14.85" customHeight="1" x14ac:dyDescent="0.2">
      <c r="A14" s="85" t="s">
        <v>15</v>
      </c>
      <c r="G14" s="83" t="s">
        <v>16</v>
      </c>
    </row>
    <row r="15" spans="1:13" ht="14.85" customHeight="1" x14ac:dyDescent="0.2">
      <c r="A15" s="78"/>
    </row>
    <row r="16" spans="1:13" ht="14.85" customHeight="1" x14ac:dyDescent="0.2">
      <c r="B16" s="70"/>
      <c r="C16" s="70"/>
      <c r="D16" s="70"/>
      <c r="E16" s="70"/>
      <c r="F16" s="70"/>
      <c r="G16" s="70"/>
    </row>
    <row r="17" spans="1:16" ht="14.85" customHeight="1" x14ac:dyDescent="0.2"/>
    <row r="18" spans="1:16" ht="14.85" customHeight="1" x14ac:dyDescent="0.2">
      <c r="A18" s="90" t="s">
        <v>110</v>
      </c>
      <c r="I18" s="70"/>
    </row>
    <row r="19" spans="1:16" ht="14.85" customHeight="1" x14ac:dyDescent="0.2">
      <c r="A19" s="70"/>
      <c r="B19" s="70"/>
      <c r="C19" s="70"/>
      <c r="D19" s="70"/>
      <c r="E19" s="70"/>
      <c r="H19" s="140"/>
      <c r="I19" s="70"/>
      <c r="J19" s="22"/>
      <c r="K19" s="141"/>
      <c r="L19" s="141"/>
    </row>
    <row r="20" spans="1:16" ht="29.45" customHeight="1" x14ac:dyDescent="0.2">
      <c r="A20" s="70"/>
      <c r="B20" s="70"/>
      <c r="C20" s="70"/>
      <c r="D20" s="70"/>
      <c r="E20" s="70"/>
      <c r="H20" s="140"/>
      <c r="I20" s="91" t="s">
        <v>111</v>
      </c>
      <c r="J20" s="91" t="s">
        <v>112</v>
      </c>
      <c r="K20" s="91" t="s">
        <v>113</v>
      </c>
      <c r="L20" s="91" t="s">
        <v>114</v>
      </c>
    </row>
    <row r="21" spans="1:16" ht="14.85" customHeight="1" x14ac:dyDescent="0.2">
      <c r="A21" s="72" t="s">
        <v>22</v>
      </c>
      <c r="B21" s="72"/>
      <c r="C21" s="72"/>
      <c r="D21" s="72"/>
      <c r="E21" s="72" t="s">
        <v>23</v>
      </c>
      <c r="H21" s="140"/>
      <c r="I21" s="142">
        <v>10</v>
      </c>
      <c r="J21" s="142">
        <v>15</v>
      </c>
      <c r="K21" s="142">
        <v>20</v>
      </c>
      <c r="L21" s="142">
        <v>25</v>
      </c>
    </row>
    <row r="22" spans="1:16" ht="14.85" customHeight="1" x14ac:dyDescent="0.2">
      <c r="A22" s="92">
        <v>10</v>
      </c>
      <c r="B22" s="95"/>
      <c r="C22" s="95"/>
      <c r="D22" s="143"/>
      <c r="E22" s="97">
        <v>7</v>
      </c>
      <c r="G22" s="144" t="s">
        <v>115</v>
      </c>
      <c r="H22" s="145"/>
      <c r="I22" s="146">
        <f>I23+I28+I34</f>
        <v>0</v>
      </c>
      <c r="J22" s="146">
        <f>J23+J28+J34</f>
        <v>0</v>
      </c>
      <c r="K22" s="146">
        <f>IF(I22&lt;J22,0,I22-J22)</f>
        <v>0</v>
      </c>
      <c r="L22" s="146">
        <f>IF(I22&lt;J22,J22-I22,0)</f>
        <v>0</v>
      </c>
      <c r="O22" s="147"/>
      <c r="P22" s="147"/>
    </row>
    <row r="23" spans="1:16" ht="14.85" customHeight="1" x14ac:dyDescent="0.2">
      <c r="A23" s="92">
        <v>10</v>
      </c>
      <c r="B23" s="92">
        <v>10</v>
      </c>
      <c r="C23" s="95"/>
      <c r="D23" s="143"/>
      <c r="E23" s="97">
        <v>8</v>
      </c>
      <c r="G23" s="148" t="s">
        <v>116</v>
      </c>
      <c r="H23" s="145"/>
      <c r="I23" s="146">
        <f>SUM(I24:I27)</f>
        <v>0</v>
      </c>
      <c r="J23" s="146">
        <f>SUM(J24:J27)</f>
        <v>0</v>
      </c>
      <c r="K23" s="146">
        <f t="shared" ref="K23:K40" si="0">IF(I23&lt;J23,0,I23-J23)</f>
        <v>0</v>
      </c>
      <c r="L23" s="146">
        <f t="shared" ref="L23:L40" si="1">IF(I23&lt;J23,J23-I23,0)</f>
        <v>0</v>
      </c>
      <c r="O23" s="147"/>
      <c r="P23" s="147"/>
    </row>
    <row r="24" spans="1:16" ht="14.85" customHeight="1" x14ac:dyDescent="0.2">
      <c r="A24" s="92">
        <v>10</v>
      </c>
      <c r="B24" s="92">
        <v>10</v>
      </c>
      <c r="C24" s="92" t="s">
        <v>24</v>
      </c>
      <c r="D24" s="143"/>
      <c r="E24" s="97">
        <v>9</v>
      </c>
      <c r="F24" s="70"/>
      <c r="G24" s="149" t="s">
        <v>117</v>
      </c>
      <c r="H24" s="150"/>
      <c r="I24" s="102"/>
      <c r="J24" s="102"/>
      <c r="K24" s="146">
        <f t="shared" si="0"/>
        <v>0</v>
      </c>
      <c r="L24" s="146">
        <f t="shared" si="1"/>
        <v>0</v>
      </c>
      <c r="O24" s="147"/>
      <c r="P24" s="147"/>
    </row>
    <row r="25" spans="1:16" ht="14.85" customHeight="1" x14ac:dyDescent="0.2">
      <c r="A25" s="92">
        <v>10</v>
      </c>
      <c r="B25" s="92">
        <v>10</v>
      </c>
      <c r="C25" s="95">
        <v>10</v>
      </c>
      <c r="D25" s="143"/>
      <c r="E25" s="97">
        <v>9</v>
      </c>
      <c r="G25" s="149" t="s">
        <v>118</v>
      </c>
      <c r="H25" s="145"/>
      <c r="I25" s="102"/>
      <c r="J25" s="102"/>
      <c r="K25" s="146">
        <f t="shared" si="0"/>
        <v>0</v>
      </c>
      <c r="L25" s="146">
        <f t="shared" si="1"/>
        <v>0</v>
      </c>
      <c r="O25" s="147"/>
      <c r="P25" s="147"/>
    </row>
    <row r="26" spans="1:16" ht="14.85" customHeight="1" x14ac:dyDescent="0.2">
      <c r="A26" s="92">
        <v>10</v>
      </c>
      <c r="B26" s="92">
        <v>10</v>
      </c>
      <c r="C26" s="95">
        <v>15</v>
      </c>
      <c r="D26" s="143"/>
      <c r="E26" s="97">
        <v>0</v>
      </c>
      <c r="G26" s="149" t="s">
        <v>119</v>
      </c>
      <c r="H26" s="145"/>
      <c r="I26" s="102"/>
      <c r="J26" s="102"/>
      <c r="K26" s="146">
        <f t="shared" si="0"/>
        <v>0</v>
      </c>
      <c r="L26" s="146">
        <f t="shared" si="1"/>
        <v>0</v>
      </c>
      <c r="O26" s="147"/>
      <c r="P26" s="147"/>
    </row>
    <row r="27" spans="1:16" ht="14.85" customHeight="1" x14ac:dyDescent="0.2">
      <c r="A27" s="92">
        <v>10</v>
      </c>
      <c r="B27" s="92">
        <v>10</v>
      </c>
      <c r="C27" s="95">
        <v>20</v>
      </c>
      <c r="D27" s="143"/>
      <c r="E27" s="97">
        <v>0</v>
      </c>
      <c r="G27" s="149" t="s">
        <v>120</v>
      </c>
      <c r="H27" s="145"/>
      <c r="I27" s="102"/>
      <c r="J27" s="102"/>
      <c r="K27" s="146">
        <f t="shared" si="0"/>
        <v>0</v>
      </c>
      <c r="L27" s="146">
        <f t="shared" si="1"/>
        <v>0</v>
      </c>
      <c r="O27" s="147"/>
      <c r="P27" s="147"/>
    </row>
    <row r="28" spans="1:16" ht="14.85" customHeight="1" x14ac:dyDescent="0.2">
      <c r="A28" s="92">
        <v>10</v>
      </c>
      <c r="B28" s="92">
        <v>15</v>
      </c>
      <c r="C28" s="92"/>
      <c r="D28" s="143"/>
      <c r="E28" s="97">
        <v>9</v>
      </c>
      <c r="G28" s="148" t="s">
        <v>121</v>
      </c>
      <c r="H28" s="145"/>
      <c r="I28" s="146">
        <f>SUM(I29:I33)</f>
        <v>0</v>
      </c>
      <c r="J28" s="146">
        <f>SUM(J29:J33)</f>
        <v>0</v>
      </c>
      <c r="K28" s="146">
        <f t="shared" si="0"/>
        <v>0</v>
      </c>
      <c r="L28" s="146">
        <f t="shared" si="1"/>
        <v>0</v>
      </c>
      <c r="O28" s="147"/>
      <c r="P28" s="147"/>
    </row>
    <row r="29" spans="1:16" ht="14.85" customHeight="1" x14ac:dyDescent="0.2">
      <c r="A29" s="92">
        <v>10</v>
      </c>
      <c r="B29" s="92">
        <v>15</v>
      </c>
      <c r="C29" s="92" t="s">
        <v>24</v>
      </c>
      <c r="D29" s="143"/>
      <c r="E29" s="97">
        <v>0</v>
      </c>
      <c r="G29" s="149" t="s">
        <v>122</v>
      </c>
      <c r="H29" s="145"/>
      <c r="I29" s="102"/>
      <c r="J29" s="102"/>
      <c r="K29" s="146">
        <f t="shared" si="0"/>
        <v>0</v>
      </c>
      <c r="L29" s="146">
        <f t="shared" si="1"/>
        <v>0</v>
      </c>
      <c r="O29" s="147"/>
      <c r="P29" s="147"/>
    </row>
    <row r="30" spans="1:16" ht="14.65" customHeight="1" x14ac:dyDescent="0.2">
      <c r="A30" s="92">
        <v>10</v>
      </c>
      <c r="B30" s="92">
        <v>15</v>
      </c>
      <c r="C30" s="95">
        <v>10</v>
      </c>
      <c r="D30" s="143"/>
      <c r="E30" s="97">
        <v>0</v>
      </c>
      <c r="G30" s="149" t="s">
        <v>123</v>
      </c>
      <c r="H30" s="145"/>
      <c r="I30" s="102"/>
      <c r="J30" s="102"/>
      <c r="K30" s="146">
        <f t="shared" si="0"/>
        <v>0</v>
      </c>
      <c r="L30" s="146">
        <f t="shared" si="1"/>
        <v>0</v>
      </c>
      <c r="O30" s="147"/>
      <c r="P30" s="147"/>
    </row>
    <row r="31" spans="1:16" ht="14.85" customHeight="1" x14ac:dyDescent="0.2">
      <c r="A31" s="92">
        <v>10</v>
      </c>
      <c r="B31" s="92">
        <v>15</v>
      </c>
      <c r="C31" s="95">
        <v>15</v>
      </c>
      <c r="D31" s="143"/>
      <c r="E31" s="97">
        <v>1</v>
      </c>
      <c r="G31" s="149" t="s">
        <v>124</v>
      </c>
      <c r="H31" s="145"/>
      <c r="I31" s="102"/>
      <c r="J31" s="102"/>
      <c r="K31" s="146">
        <f t="shared" si="0"/>
        <v>0</v>
      </c>
      <c r="L31" s="146">
        <f t="shared" si="1"/>
        <v>0</v>
      </c>
      <c r="O31" s="147"/>
      <c r="P31" s="147"/>
    </row>
    <row r="32" spans="1:16" ht="14.85" customHeight="1" x14ac:dyDescent="0.2">
      <c r="A32" s="92">
        <v>10</v>
      </c>
      <c r="B32" s="92">
        <v>15</v>
      </c>
      <c r="C32" s="95">
        <v>20</v>
      </c>
      <c r="D32" s="143"/>
      <c r="E32" s="97">
        <v>1</v>
      </c>
      <c r="G32" s="149" t="s">
        <v>125</v>
      </c>
      <c r="H32" s="145"/>
      <c r="I32" s="102"/>
      <c r="J32" s="102"/>
      <c r="K32" s="146">
        <f t="shared" si="0"/>
        <v>0</v>
      </c>
      <c r="L32" s="146">
        <f t="shared" si="1"/>
        <v>0</v>
      </c>
      <c r="P32" s="147"/>
    </row>
    <row r="33" spans="1:16" ht="14.85" customHeight="1" x14ac:dyDescent="0.2">
      <c r="A33" s="92">
        <v>10</v>
      </c>
      <c r="B33" s="92">
        <v>15</v>
      </c>
      <c r="C33" s="95">
        <v>25</v>
      </c>
      <c r="D33" s="143"/>
      <c r="E33" s="97">
        <v>2</v>
      </c>
      <c r="G33" s="149" t="s">
        <v>126</v>
      </c>
      <c r="H33" s="145"/>
      <c r="I33" s="102"/>
      <c r="J33" s="102"/>
      <c r="K33" s="146">
        <f t="shared" si="0"/>
        <v>0</v>
      </c>
      <c r="L33" s="146">
        <f t="shared" si="1"/>
        <v>0</v>
      </c>
      <c r="O33" s="147"/>
      <c r="P33" s="147"/>
    </row>
    <row r="34" spans="1:16" ht="14.85" customHeight="1" x14ac:dyDescent="0.2">
      <c r="A34" s="92">
        <v>10</v>
      </c>
      <c r="B34" s="92">
        <v>20</v>
      </c>
      <c r="C34" s="92"/>
      <c r="D34" s="143"/>
      <c r="E34" s="97">
        <v>9</v>
      </c>
      <c r="G34" s="148" t="s">
        <v>127</v>
      </c>
      <c r="H34" s="145"/>
      <c r="I34" s="146">
        <f>SUM(I35:I40)</f>
        <v>0</v>
      </c>
      <c r="J34" s="146">
        <f>SUM(J35:J40)</f>
        <v>0</v>
      </c>
      <c r="K34" s="146">
        <f t="shared" si="0"/>
        <v>0</v>
      </c>
      <c r="L34" s="146">
        <f t="shared" si="1"/>
        <v>0</v>
      </c>
      <c r="O34" s="147"/>
      <c r="P34" s="147"/>
    </row>
    <row r="35" spans="1:16" ht="14.85" customHeight="1" x14ac:dyDescent="0.2">
      <c r="A35" s="92">
        <v>10</v>
      </c>
      <c r="B35" s="92">
        <v>20</v>
      </c>
      <c r="C35" s="92" t="s">
        <v>24</v>
      </c>
      <c r="D35" s="143"/>
      <c r="E35" s="97">
        <v>0</v>
      </c>
      <c r="G35" s="149" t="s">
        <v>66</v>
      </c>
      <c r="H35" s="145"/>
      <c r="I35" s="102"/>
      <c r="J35" s="102"/>
      <c r="K35" s="146">
        <f t="shared" si="0"/>
        <v>0</v>
      </c>
      <c r="L35" s="146">
        <f t="shared" si="1"/>
        <v>0</v>
      </c>
    </row>
    <row r="36" spans="1:16" ht="14.85" customHeight="1" x14ac:dyDescent="0.2">
      <c r="A36" s="92">
        <v>10</v>
      </c>
      <c r="B36" s="92">
        <v>20</v>
      </c>
      <c r="C36" s="95">
        <v>10</v>
      </c>
      <c r="D36" s="143"/>
      <c r="E36" s="97">
        <v>0</v>
      </c>
      <c r="G36" s="149" t="s">
        <v>128</v>
      </c>
      <c r="H36" s="145"/>
      <c r="I36" s="102"/>
      <c r="J36" s="102"/>
      <c r="K36" s="146">
        <f t="shared" si="0"/>
        <v>0</v>
      </c>
      <c r="L36" s="146">
        <f t="shared" si="1"/>
        <v>0</v>
      </c>
      <c r="O36" s="147"/>
      <c r="P36" s="147"/>
    </row>
    <row r="37" spans="1:16" ht="14.85" customHeight="1" x14ac:dyDescent="0.2">
      <c r="A37" s="92">
        <v>10</v>
      </c>
      <c r="B37" s="92">
        <v>20</v>
      </c>
      <c r="C37" s="95">
        <v>20</v>
      </c>
      <c r="D37" s="143"/>
      <c r="E37" s="97">
        <v>1</v>
      </c>
      <c r="G37" s="149" t="s">
        <v>129</v>
      </c>
      <c r="H37" s="145"/>
      <c r="I37" s="102"/>
      <c r="J37" s="102"/>
      <c r="K37" s="146">
        <f t="shared" si="0"/>
        <v>0</v>
      </c>
      <c r="L37" s="146">
        <f t="shared" si="1"/>
        <v>0</v>
      </c>
      <c r="O37" s="147"/>
      <c r="P37" s="147"/>
    </row>
    <row r="38" spans="1:16" ht="14.85" customHeight="1" x14ac:dyDescent="0.2">
      <c r="A38" s="92">
        <v>10</v>
      </c>
      <c r="B38" s="92">
        <v>20</v>
      </c>
      <c r="C38" s="95">
        <v>25</v>
      </c>
      <c r="D38" s="143"/>
      <c r="E38" s="97">
        <v>2</v>
      </c>
      <c r="G38" s="149" t="s">
        <v>130</v>
      </c>
      <c r="H38" s="145"/>
      <c r="I38" s="102"/>
      <c r="J38" s="102"/>
      <c r="K38" s="146">
        <f t="shared" si="0"/>
        <v>0</v>
      </c>
      <c r="L38" s="146">
        <f t="shared" si="1"/>
        <v>0</v>
      </c>
      <c r="O38" s="147"/>
      <c r="P38" s="147"/>
    </row>
    <row r="39" spans="1:16" ht="14.85" customHeight="1" x14ac:dyDescent="0.2">
      <c r="A39" s="92">
        <v>10</v>
      </c>
      <c r="B39" s="92">
        <v>20</v>
      </c>
      <c r="C39" s="95">
        <v>30</v>
      </c>
      <c r="D39" s="143"/>
      <c r="E39" s="97">
        <v>2</v>
      </c>
      <c r="G39" s="149" t="s">
        <v>131</v>
      </c>
      <c r="H39" s="145"/>
      <c r="I39" s="102"/>
      <c r="J39" s="102"/>
      <c r="K39" s="146">
        <f t="shared" si="0"/>
        <v>0</v>
      </c>
      <c r="L39" s="146">
        <f t="shared" si="1"/>
        <v>0</v>
      </c>
      <c r="O39" s="147"/>
      <c r="P39" s="147"/>
    </row>
    <row r="40" spans="1:16" ht="14.85" customHeight="1" x14ac:dyDescent="0.2">
      <c r="A40" s="92">
        <v>10</v>
      </c>
      <c r="B40" s="92">
        <v>20</v>
      </c>
      <c r="C40" s="95">
        <v>35</v>
      </c>
      <c r="D40" s="143"/>
      <c r="E40" s="97">
        <v>3</v>
      </c>
      <c r="G40" s="149" t="s">
        <v>132</v>
      </c>
      <c r="H40" s="145"/>
      <c r="I40" s="102"/>
      <c r="J40" s="102"/>
      <c r="K40" s="146">
        <f t="shared" si="0"/>
        <v>0</v>
      </c>
      <c r="L40" s="146">
        <f t="shared" si="1"/>
        <v>0</v>
      </c>
      <c r="O40" s="147"/>
      <c r="P40" s="147"/>
    </row>
    <row r="41" spans="1:16" ht="14.85" customHeight="1" x14ac:dyDescent="0.2">
      <c r="A41" s="127"/>
      <c r="B41" s="127"/>
      <c r="C41" s="127"/>
      <c r="G41" s="70"/>
      <c r="H41" s="145"/>
      <c r="J41" s="68"/>
      <c r="K41" s="151"/>
      <c r="L41" s="151"/>
      <c r="O41" s="147"/>
      <c r="P41" s="147"/>
    </row>
    <row r="42" spans="1:16" ht="14.85" customHeight="1" x14ac:dyDescent="0.2">
      <c r="A42" s="92">
        <v>15</v>
      </c>
      <c r="B42" s="92"/>
      <c r="C42" s="95"/>
      <c r="D42" s="143"/>
      <c r="E42" s="97">
        <v>8</v>
      </c>
      <c r="G42" s="144" t="s">
        <v>133</v>
      </c>
      <c r="H42" s="145"/>
      <c r="I42" s="152">
        <f>I22-J22</f>
        <v>0</v>
      </c>
      <c r="J42" s="153"/>
      <c r="K42" s="154"/>
      <c r="L42" s="155"/>
      <c r="O42" s="147"/>
      <c r="P42" s="147"/>
    </row>
  </sheetData>
  <mergeCells count="4">
    <mergeCell ref="K9:L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2"/>
  <sheetViews>
    <sheetView showGridLines="0" zoomScaleNormal="100" zoomScaleSheetLayoutView="55" workbookViewId="0"/>
  </sheetViews>
  <sheetFormatPr defaultRowHeight="14.85" customHeight="1" x14ac:dyDescent="0.2"/>
  <cols>
    <col min="1" max="5" width="3" style="68" customWidth="1"/>
    <col min="6" max="6" width="12" style="68" customWidth="1"/>
    <col min="7" max="7" width="55.140625" style="68" customWidth="1"/>
    <col min="8" max="8" width="9.7109375" style="68" customWidth="1"/>
    <col min="9" max="9" width="12.7109375" style="69" customWidth="1"/>
    <col min="10" max="10" width="14.7109375" style="68" customWidth="1"/>
    <col min="11" max="11" width="14.7109375" style="70" customWidth="1"/>
    <col min="12" max="12" width="14.7109375" style="71" customWidth="1"/>
    <col min="13" max="16" width="14.7109375" style="70" customWidth="1"/>
    <col min="17" max="16384" width="9.140625" style="70"/>
  </cols>
  <sheetData>
    <row r="1" spans="1:13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3" customFormat="1" ht="14.85" customHeight="1" x14ac:dyDescent="0.2"/>
    <row r="4" spans="1:13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  <c r="M4" s="139"/>
    </row>
    <row r="5" spans="1:13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3" ht="14.85" customHeight="1" x14ac:dyDescent="0.2">
      <c r="A6" s="78"/>
      <c r="H6" s="69" t="s">
        <v>4</v>
      </c>
      <c r="I6" s="74">
        <v>42735</v>
      </c>
    </row>
    <row r="7" spans="1:13" ht="14.85" customHeight="1" x14ac:dyDescent="0.2">
      <c r="A7" s="70"/>
      <c r="H7" s="69"/>
      <c r="I7" s="70"/>
    </row>
    <row r="8" spans="1:13" ht="14.85" customHeight="1" x14ac:dyDescent="0.2">
      <c r="A8" s="79" t="s">
        <v>5</v>
      </c>
      <c r="H8" s="69"/>
      <c r="I8" s="68"/>
    </row>
    <row r="9" spans="1:13" ht="14.85" customHeight="1" x14ac:dyDescent="0.2">
      <c r="A9" s="70"/>
      <c r="H9" s="239" t="s">
        <v>134</v>
      </c>
      <c r="I9" s="240"/>
    </row>
    <row r="10" spans="1:13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H10" s="241"/>
      <c r="I10" s="242"/>
    </row>
    <row r="11" spans="1:13" ht="26.65" customHeight="1" x14ac:dyDescent="0.2">
      <c r="A11" s="233" t="s">
        <v>9</v>
      </c>
      <c r="B11" s="233"/>
      <c r="C11" s="233"/>
      <c r="D11" s="233"/>
      <c r="E11" s="233"/>
      <c r="F11" s="233"/>
      <c r="G11" s="156" t="s">
        <v>135</v>
      </c>
      <c r="H11" s="241"/>
      <c r="I11" s="242"/>
    </row>
    <row r="12" spans="1:13" ht="14.85" customHeight="1" x14ac:dyDescent="0.2">
      <c r="A12" s="85" t="s">
        <v>11</v>
      </c>
      <c r="G12" s="83" t="s">
        <v>12</v>
      </c>
      <c r="H12" s="243"/>
      <c r="I12" s="244"/>
    </row>
    <row r="13" spans="1:13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I13" s="114"/>
      <c r="J13" s="114"/>
    </row>
    <row r="14" spans="1:13" ht="14.85" customHeight="1" x14ac:dyDescent="0.2">
      <c r="A14" s="85" t="s">
        <v>15</v>
      </c>
      <c r="G14" s="83" t="s">
        <v>16</v>
      </c>
      <c r="H14" s="83"/>
    </row>
    <row r="15" spans="1:13" ht="14.85" customHeight="1" x14ac:dyDescent="0.2">
      <c r="A15" s="78"/>
    </row>
    <row r="16" spans="1:13" ht="14.85" customHeight="1" x14ac:dyDescent="0.2">
      <c r="B16" s="70"/>
      <c r="C16" s="70"/>
      <c r="D16" s="70"/>
      <c r="E16" s="70"/>
      <c r="F16" s="70"/>
      <c r="G16" s="70"/>
      <c r="H16" s="70"/>
      <c r="J16" s="22"/>
      <c r="K16" s="22"/>
      <c r="L16" s="22"/>
      <c r="M16" s="22"/>
    </row>
    <row r="17" spans="1:16" ht="14.85" customHeight="1" x14ac:dyDescent="0.2">
      <c r="J17" s="22"/>
      <c r="K17" s="22"/>
      <c r="L17" s="22"/>
      <c r="M17" s="22"/>
    </row>
    <row r="18" spans="1:16" ht="14.85" customHeight="1" x14ac:dyDescent="0.2">
      <c r="A18" s="90" t="s">
        <v>136</v>
      </c>
      <c r="H18" s="140"/>
      <c r="J18" s="22"/>
      <c r="K18" s="22"/>
      <c r="L18" s="22"/>
      <c r="M18" s="22"/>
    </row>
    <row r="19" spans="1:16" ht="16.7" customHeight="1" x14ac:dyDescent="0.2">
      <c r="A19" s="70"/>
      <c r="B19" s="70"/>
      <c r="C19" s="70"/>
      <c r="D19" s="70"/>
      <c r="E19" s="70"/>
      <c r="H19" s="140"/>
      <c r="I19" s="157" t="s">
        <v>0</v>
      </c>
      <c r="J19" s="22"/>
      <c r="K19" s="22"/>
      <c r="L19" s="22"/>
      <c r="M19" s="22"/>
      <c r="N19" s="22"/>
      <c r="O19" s="22"/>
      <c r="P19" s="22"/>
    </row>
    <row r="20" spans="1:16" ht="14.85" customHeight="1" x14ac:dyDescent="0.2">
      <c r="A20" s="68" t="s">
        <v>22</v>
      </c>
      <c r="E20" s="68" t="s">
        <v>23</v>
      </c>
      <c r="H20" s="140"/>
      <c r="I20" s="142">
        <v>10</v>
      </c>
      <c r="J20" s="22"/>
      <c r="K20" s="22"/>
      <c r="L20" s="22"/>
      <c r="M20" s="22"/>
      <c r="N20" s="22"/>
      <c r="O20" s="22"/>
      <c r="P20" s="22"/>
    </row>
    <row r="21" spans="1:16" ht="14.85" customHeight="1" x14ac:dyDescent="0.2">
      <c r="A21" s="92" t="s">
        <v>24</v>
      </c>
      <c r="B21" s="129"/>
      <c r="C21" s="129"/>
      <c r="D21" s="69"/>
      <c r="E21" s="77">
        <v>9</v>
      </c>
      <c r="F21" s="70"/>
      <c r="G21" s="158" t="s">
        <v>137</v>
      </c>
      <c r="H21" s="140"/>
      <c r="I21" s="102"/>
      <c r="J21" s="22"/>
      <c r="K21" s="22"/>
      <c r="L21" s="22"/>
      <c r="M21" s="22"/>
      <c r="N21" s="22"/>
      <c r="O21" s="22"/>
      <c r="P21" s="22"/>
    </row>
    <row r="22" spans="1:16" ht="14.85" customHeight="1" x14ac:dyDescent="0.2">
      <c r="A22" s="92">
        <v>10</v>
      </c>
      <c r="B22" s="129"/>
      <c r="C22" s="129"/>
      <c r="D22" s="69"/>
      <c r="E22" s="77">
        <v>9</v>
      </c>
      <c r="F22" s="70"/>
      <c r="G22" s="159" t="s">
        <v>138</v>
      </c>
      <c r="H22" s="140"/>
      <c r="I22" s="102"/>
      <c r="J22" s="22"/>
      <c r="K22" s="22"/>
      <c r="L22" s="22"/>
      <c r="M22" s="22"/>
      <c r="N22" s="22"/>
      <c r="O22" s="22"/>
      <c r="P22" s="22"/>
    </row>
    <row r="23" spans="1:16" ht="14.85" customHeight="1" x14ac:dyDescent="0.2">
      <c r="A23" s="92">
        <v>15</v>
      </c>
      <c r="B23" s="129"/>
      <c r="C23" s="129"/>
      <c r="D23" s="69"/>
      <c r="E23" s="77">
        <v>0</v>
      </c>
      <c r="F23" s="70"/>
      <c r="G23" s="159" t="s">
        <v>139</v>
      </c>
      <c r="H23" s="140"/>
      <c r="I23" s="102"/>
      <c r="J23" s="22"/>
      <c r="K23" s="22"/>
      <c r="L23" s="22"/>
      <c r="M23" s="22"/>
      <c r="N23" s="22"/>
      <c r="O23" s="22"/>
      <c r="P23" s="22"/>
    </row>
    <row r="24" spans="1:16" ht="14.85" customHeight="1" x14ac:dyDescent="0.2">
      <c r="A24" s="92">
        <v>20</v>
      </c>
      <c r="B24" s="129"/>
      <c r="C24" s="129"/>
      <c r="D24" s="69"/>
      <c r="E24" s="77">
        <v>0</v>
      </c>
      <c r="F24" s="22"/>
      <c r="G24" s="83" t="s">
        <v>140</v>
      </c>
      <c r="H24" s="22"/>
      <c r="I24" s="102"/>
      <c r="J24" s="22"/>
      <c r="K24" s="22"/>
      <c r="L24" s="22"/>
      <c r="M24" s="22"/>
      <c r="N24" s="22"/>
      <c r="O24" s="22"/>
      <c r="P24" s="22"/>
    </row>
    <row r="25" spans="1:16" ht="14.85" customHeight="1" x14ac:dyDescent="0.2">
      <c r="A25" s="92">
        <v>25</v>
      </c>
      <c r="B25" s="129"/>
      <c r="C25" s="129"/>
      <c r="D25" s="69"/>
      <c r="E25" s="77">
        <v>1</v>
      </c>
      <c r="F25" s="22"/>
      <c r="G25" s="160" t="s">
        <v>141</v>
      </c>
      <c r="H25" s="22"/>
      <c r="I25" s="102"/>
      <c r="J25" s="22"/>
      <c r="K25" s="22"/>
      <c r="L25" s="22"/>
      <c r="M25" s="22"/>
      <c r="N25" s="22"/>
      <c r="O25" s="22"/>
      <c r="P25" s="22"/>
    </row>
    <row r="26" spans="1:16" ht="14.85" customHeight="1" x14ac:dyDescent="0.2">
      <c r="A26" s="92">
        <v>30</v>
      </c>
      <c r="B26" s="129"/>
      <c r="C26" s="129"/>
      <c r="D26" s="69"/>
      <c r="E26" s="77">
        <v>1</v>
      </c>
      <c r="F26" s="22"/>
      <c r="G26" s="83" t="s">
        <v>142</v>
      </c>
      <c r="H26" s="69"/>
      <c r="I26" s="102"/>
      <c r="J26" s="22"/>
      <c r="K26" s="22"/>
      <c r="L26" s="22"/>
      <c r="M26" s="22"/>
      <c r="N26" s="22"/>
      <c r="O26" s="22"/>
      <c r="P26" s="22"/>
    </row>
    <row r="27" spans="1:16" ht="14.85" customHeight="1" x14ac:dyDescent="0.2">
      <c r="A27" s="92">
        <v>35</v>
      </c>
      <c r="B27" s="129"/>
      <c r="C27" s="129"/>
      <c r="D27" s="69"/>
      <c r="E27" s="77">
        <v>2</v>
      </c>
      <c r="F27" s="22"/>
      <c r="G27" s="161" t="s">
        <v>143</v>
      </c>
      <c r="H27" s="162"/>
      <c r="I27" s="163"/>
      <c r="J27" s="22"/>
      <c r="K27" s="22"/>
      <c r="L27" s="22"/>
      <c r="M27" s="22"/>
      <c r="N27" s="22"/>
      <c r="O27" s="22"/>
      <c r="P27" s="22"/>
    </row>
    <row r="28" spans="1:16" ht="14.85" customHeight="1" x14ac:dyDescent="0.2">
      <c r="A28" s="92">
        <v>40</v>
      </c>
      <c r="B28" s="129"/>
      <c r="C28" s="129"/>
      <c r="D28" s="69"/>
      <c r="E28" s="77">
        <v>2</v>
      </c>
      <c r="G28" s="160" t="s">
        <v>144</v>
      </c>
      <c r="H28" s="22"/>
      <c r="I28" s="102"/>
      <c r="J28" s="22"/>
      <c r="K28" s="22"/>
      <c r="L28" s="22"/>
      <c r="M28" s="22"/>
      <c r="N28" s="22"/>
      <c r="O28" s="22"/>
      <c r="P28" s="22"/>
    </row>
    <row r="29" spans="1:16" ht="14.85" customHeight="1" x14ac:dyDescent="0.2">
      <c r="A29" s="92">
        <v>45</v>
      </c>
      <c r="B29" s="129"/>
      <c r="C29" s="129"/>
      <c r="D29" s="69"/>
      <c r="E29" s="77">
        <v>3</v>
      </c>
      <c r="F29" s="22"/>
      <c r="G29" s="83" t="s">
        <v>145</v>
      </c>
      <c r="H29" s="69"/>
      <c r="I29" s="102"/>
      <c r="J29" s="22"/>
      <c r="K29" s="22"/>
      <c r="L29" s="22"/>
      <c r="M29" s="22"/>
      <c r="N29" s="22"/>
      <c r="O29" s="22"/>
      <c r="P29" s="22"/>
    </row>
    <row r="30" spans="1:16" ht="14.85" customHeight="1" x14ac:dyDescent="0.2">
      <c r="A30" s="92">
        <v>50</v>
      </c>
      <c r="B30" s="129"/>
      <c r="C30" s="129"/>
      <c r="D30" s="69"/>
      <c r="E30" s="77">
        <v>3</v>
      </c>
      <c r="F30" s="22"/>
      <c r="G30" s="83" t="s">
        <v>146</v>
      </c>
      <c r="H30" s="69"/>
      <c r="I30" s="164"/>
      <c r="J30" s="22"/>
      <c r="K30" s="22"/>
      <c r="L30" s="22"/>
      <c r="M30" s="22"/>
      <c r="N30" s="22"/>
      <c r="O30" s="22"/>
      <c r="P30" s="22"/>
    </row>
    <row r="31" spans="1:16" ht="14.85" customHeight="1" x14ac:dyDescent="0.2">
      <c r="A31" s="92">
        <v>55</v>
      </c>
      <c r="B31" s="129"/>
      <c r="C31" s="129"/>
      <c r="D31" s="69"/>
      <c r="E31" s="77">
        <v>4</v>
      </c>
      <c r="F31" s="22"/>
      <c r="G31" s="83" t="s">
        <v>147</v>
      </c>
      <c r="H31" s="22"/>
      <c r="I31" s="102"/>
      <c r="J31" s="22"/>
      <c r="K31" s="22"/>
      <c r="L31" s="22"/>
      <c r="M31" s="22"/>
      <c r="N31" s="22"/>
      <c r="O31" s="22"/>
      <c r="P31" s="22"/>
    </row>
    <row r="32" spans="1:16" ht="14.85" customHeight="1" x14ac:dyDescent="0.2">
      <c r="A32" s="92">
        <v>60</v>
      </c>
      <c r="B32" s="129"/>
      <c r="C32" s="129"/>
      <c r="D32" s="69"/>
      <c r="E32" s="77">
        <v>4</v>
      </c>
      <c r="F32" s="22"/>
      <c r="G32" s="83" t="s">
        <v>148</v>
      </c>
      <c r="H32" s="69"/>
      <c r="I32" s="102"/>
      <c r="J32" s="22"/>
      <c r="K32" s="22"/>
      <c r="L32" s="22"/>
      <c r="M32" s="22"/>
      <c r="N32" s="22"/>
      <c r="O32" s="22"/>
      <c r="P32" s="22"/>
    </row>
    <row r="33" spans="1:16" ht="14.85" customHeight="1" x14ac:dyDescent="0.2">
      <c r="A33" s="92">
        <v>65</v>
      </c>
      <c r="B33" s="129"/>
      <c r="C33" s="129"/>
      <c r="D33" s="69"/>
      <c r="E33" s="77">
        <v>5</v>
      </c>
      <c r="F33" s="22"/>
      <c r="G33" s="83" t="s">
        <v>149</v>
      </c>
      <c r="H33" s="69"/>
      <c r="I33" s="102"/>
      <c r="J33" s="22"/>
      <c r="K33" s="22"/>
      <c r="L33" s="22"/>
      <c r="M33" s="22"/>
      <c r="N33" s="22"/>
      <c r="O33" s="22"/>
      <c r="P33" s="22"/>
    </row>
    <row r="34" spans="1:16" ht="14.85" customHeight="1" x14ac:dyDescent="0.2">
      <c r="A34" s="92">
        <v>70</v>
      </c>
      <c r="B34" s="129"/>
      <c r="C34" s="129"/>
      <c r="D34" s="69"/>
      <c r="E34" s="77">
        <v>5</v>
      </c>
      <c r="F34" s="22"/>
      <c r="G34" s="83" t="s">
        <v>150</v>
      </c>
      <c r="H34" s="69"/>
      <c r="I34" s="102"/>
      <c r="J34" s="22"/>
      <c r="K34" s="22"/>
      <c r="L34" s="22"/>
      <c r="M34" s="22"/>
      <c r="N34" s="22"/>
      <c r="O34" s="22"/>
      <c r="P34" s="22"/>
    </row>
    <row r="35" spans="1:16" ht="14.85" customHeight="1" x14ac:dyDescent="0.2">
      <c r="A35" s="92">
        <v>75</v>
      </c>
      <c r="B35" s="129"/>
      <c r="C35" s="129"/>
      <c r="D35" s="69"/>
      <c r="E35" s="77">
        <v>6</v>
      </c>
      <c r="F35" s="22"/>
      <c r="G35" s="83" t="s">
        <v>151</v>
      </c>
      <c r="H35" s="69"/>
      <c r="I35" s="102"/>
      <c r="J35" s="22"/>
      <c r="K35" s="22"/>
      <c r="L35" s="22"/>
      <c r="M35" s="22"/>
      <c r="N35" s="22"/>
      <c r="O35" s="22"/>
      <c r="P35" s="22"/>
    </row>
    <row r="36" spans="1:16" ht="14.85" customHeight="1" x14ac:dyDescent="0.2">
      <c r="A36" s="92">
        <v>80</v>
      </c>
      <c r="B36" s="129"/>
      <c r="C36" s="129"/>
      <c r="D36" s="69"/>
      <c r="E36" s="77">
        <v>6</v>
      </c>
      <c r="F36" s="22"/>
      <c r="G36" s="83" t="s">
        <v>152</v>
      </c>
      <c r="H36" s="69"/>
      <c r="I36" s="102"/>
      <c r="J36" s="22"/>
      <c r="K36" s="22"/>
      <c r="L36" s="22"/>
      <c r="M36" s="22"/>
      <c r="N36" s="22"/>
      <c r="O36" s="22"/>
      <c r="P36" s="22"/>
    </row>
    <row r="37" spans="1:16" ht="14.85" customHeight="1" x14ac:dyDescent="0.2">
      <c r="A37" s="92">
        <v>85</v>
      </c>
      <c r="B37" s="129"/>
      <c r="C37" s="129"/>
      <c r="D37" s="69"/>
      <c r="E37" s="77">
        <v>7</v>
      </c>
      <c r="G37" s="83" t="s">
        <v>153</v>
      </c>
      <c r="H37" s="69"/>
      <c r="I37" s="102"/>
      <c r="J37" s="22"/>
      <c r="K37" s="22"/>
      <c r="L37" s="22"/>
      <c r="M37" s="22"/>
      <c r="N37" s="22"/>
      <c r="O37" s="22"/>
      <c r="P37" s="22"/>
    </row>
    <row r="38" spans="1:16" ht="29.45" customHeight="1" x14ac:dyDescent="0.2">
      <c r="A38" s="92">
        <v>90</v>
      </c>
      <c r="B38" s="129"/>
      <c r="C38" s="129"/>
      <c r="D38" s="69"/>
      <c r="E38" s="77">
        <v>7</v>
      </c>
      <c r="G38" s="165" t="s">
        <v>154</v>
      </c>
      <c r="H38" s="69"/>
      <c r="I38" s="164"/>
      <c r="J38" s="22"/>
      <c r="K38" s="22"/>
      <c r="L38" s="22"/>
      <c r="M38" s="22"/>
      <c r="N38" s="22"/>
      <c r="O38" s="22"/>
      <c r="P38" s="22"/>
    </row>
    <row r="39" spans="1:16" ht="14.8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4.8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14.8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4.8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14.8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14.8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4.8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4.8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4.8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14.8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14.8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14.8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14.8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4.8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4.8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14.8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14.8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14.8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14.8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14.8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14.8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14.8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4.8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14.8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M76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48.7109375" style="68" customWidth="1"/>
    <col min="8" max="8" width="10.570312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155</v>
      </c>
    </row>
    <row r="9" spans="1:10" ht="14.85" customHeight="1" x14ac:dyDescent="0.2">
      <c r="A9" s="70"/>
      <c r="H9" s="239" t="s">
        <v>156</v>
      </c>
      <c r="I9" s="245"/>
    </row>
    <row r="10" spans="1:10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H10" s="246"/>
      <c r="I10" s="247"/>
    </row>
    <row r="11" spans="1:10" ht="29.45" customHeight="1" x14ac:dyDescent="0.2">
      <c r="A11" s="233" t="s">
        <v>9</v>
      </c>
      <c r="B11" s="233"/>
      <c r="C11" s="233"/>
      <c r="D11" s="233"/>
      <c r="E11" s="233"/>
      <c r="F11" s="233"/>
      <c r="G11" s="83">
        <v>401</v>
      </c>
      <c r="H11" s="246"/>
      <c r="I11" s="247"/>
    </row>
    <row r="12" spans="1:10" ht="14.85" customHeight="1" x14ac:dyDescent="0.2">
      <c r="A12" s="85" t="s">
        <v>11</v>
      </c>
      <c r="G12" s="83" t="s">
        <v>12</v>
      </c>
      <c r="H12" s="248"/>
      <c r="I12" s="249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157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5"/>
      <c r="C21" s="95"/>
      <c r="D21" s="69"/>
      <c r="E21" s="77">
        <v>7</v>
      </c>
      <c r="F21" s="70"/>
      <c r="G21" s="144" t="s">
        <v>144</v>
      </c>
      <c r="H21" s="166"/>
      <c r="I21" s="108">
        <f>I22+I23+I26+I27</f>
        <v>0</v>
      </c>
      <c r="J21" s="80"/>
    </row>
    <row r="22" spans="1:13" ht="14.85" customHeight="1" x14ac:dyDescent="0.2">
      <c r="A22" s="92">
        <v>10</v>
      </c>
      <c r="B22" s="92"/>
      <c r="C22" s="95"/>
      <c r="D22" s="69"/>
      <c r="E22" s="77">
        <v>4</v>
      </c>
      <c r="F22" s="70"/>
      <c r="G22" s="83" t="s">
        <v>158</v>
      </c>
      <c r="H22" s="166"/>
      <c r="I22" s="102"/>
      <c r="J22" s="80"/>
      <c r="K22" s="168"/>
    </row>
    <row r="23" spans="1:13" ht="14.85" customHeight="1" x14ac:dyDescent="0.2">
      <c r="A23" s="92">
        <v>15</v>
      </c>
      <c r="B23" s="92"/>
      <c r="C23" s="92"/>
      <c r="D23" s="69"/>
      <c r="E23" s="77">
        <v>9</v>
      </c>
      <c r="F23" s="70"/>
      <c r="G23" s="83" t="s">
        <v>159</v>
      </c>
      <c r="H23" s="166"/>
      <c r="I23" s="108">
        <f>I24+I25</f>
        <v>0</v>
      </c>
      <c r="J23" s="80"/>
      <c r="K23" s="168"/>
    </row>
    <row r="24" spans="1:13" ht="14.85" customHeight="1" x14ac:dyDescent="0.2">
      <c r="A24" s="92">
        <v>15</v>
      </c>
      <c r="B24" s="92" t="s">
        <v>24</v>
      </c>
      <c r="C24" s="92"/>
      <c r="D24" s="69"/>
      <c r="E24" s="77">
        <v>4</v>
      </c>
      <c r="F24" s="70"/>
      <c r="G24" s="169" t="s">
        <v>160</v>
      </c>
      <c r="H24" s="166"/>
      <c r="I24" s="102"/>
      <c r="J24" s="80"/>
      <c r="K24" s="168"/>
    </row>
    <row r="25" spans="1:13" ht="14.85" customHeight="1" x14ac:dyDescent="0.2">
      <c r="A25" s="92">
        <v>15</v>
      </c>
      <c r="B25" s="95">
        <v>10</v>
      </c>
      <c r="C25" s="95"/>
      <c r="D25" s="69"/>
      <c r="E25" s="77">
        <v>1</v>
      </c>
      <c r="F25" s="118"/>
      <c r="G25" s="169" t="s">
        <v>161</v>
      </c>
      <c r="H25" s="170"/>
      <c r="I25" s="102"/>
      <c r="J25" s="80"/>
      <c r="K25" s="168"/>
    </row>
    <row r="26" spans="1:13" ht="14.85" customHeight="1" x14ac:dyDescent="0.2">
      <c r="A26" s="92">
        <v>20</v>
      </c>
      <c r="B26" s="95"/>
      <c r="C26" s="92"/>
      <c r="D26" s="69"/>
      <c r="E26" s="77">
        <v>6</v>
      </c>
      <c r="F26" s="118"/>
      <c r="G26" s="83" t="s">
        <v>162</v>
      </c>
      <c r="H26" s="170"/>
      <c r="I26" s="102"/>
      <c r="J26" s="80"/>
      <c r="K26" s="168"/>
    </row>
    <row r="27" spans="1:13" ht="14.85" customHeight="1" x14ac:dyDescent="0.2">
      <c r="A27" s="92">
        <v>22</v>
      </c>
      <c r="B27" s="95"/>
      <c r="C27" s="92"/>
      <c r="D27" s="69"/>
      <c r="E27" s="77">
        <v>8</v>
      </c>
      <c r="F27" s="83"/>
      <c r="G27" s="70" t="s">
        <v>163</v>
      </c>
      <c r="H27" s="170"/>
      <c r="I27" s="102"/>
      <c r="J27" s="80"/>
      <c r="K27" s="168"/>
    </row>
    <row r="28" spans="1:13" ht="14.85" customHeight="1" x14ac:dyDescent="0.2">
      <c r="A28" s="171"/>
      <c r="B28" s="171"/>
      <c r="C28" s="171"/>
      <c r="D28" s="168"/>
      <c r="E28" s="168"/>
      <c r="F28" s="168"/>
      <c r="G28" s="168"/>
      <c r="H28" s="168"/>
      <c r="I28" s="172"/>
      <c r="J28" s="80"/>
      <c r="K28" s="168"/>
    </row>
    <row r="29" spans="1:13" ht="14.85" customHeight="1" x14ac:dyDescent="0.2">
      <c r="A29" s="92">
        <v>25</v>
      </c>
      <c r="B29" s="92"/>
      <c r="C29" s="95"/>
      <c r="D29" s="69"/>
      <c r="E29" s="77">
        <v>1</v>
      </c>
      <c r="F29" s="118"/>
      <c r="G29" s="144" t="s">
        <v>164</v>
      </c>
      <c r="H29" s="170"/>
      <c r="I29" s="108">
        <f>I30+I36+I37</f>
        <v>0</v>
      </c>
      <c r="J29" s="80"/>
      <c r="K29" s="168"/>
    </row>
    <row r="30" spans="1:13" ht="14.85" customHeight="1" x14ac:dyDescent="0.2">
      <c r="A30" s="92">
        <v>30</v>
      </c>
      <c r="B30" s="92"/>
      <c r="C30" s="92"/>
      <c r="D30" s="69"/>
      <c r="E30" s="77">
        <v>8</v>
      </c>
      <c r="G30" s="83" t="s">
        <v>165</v>
      </c>
      <c r="H30" s="170"/>
      <c r="I30" s="108">
        <f>SUM(I31:I35)</f>
        <v>0</v>
      </c>
      <c r="J30" s="80"/>
      <c r="K30" s="168"/>
      <c r="L30" s="168"/>
      <c r="M30" s="168"/>
    </row>
    <row r="31" spans="1:13" ht="29.25" customHeight="1" x14ac:dyDescent="0.2">
      <c r="A31" s="92">
        <v>30</v>
      </c>
      <c r="B31" s="92" t="s">
        <v>24</v>
      </c>
      <c r="C31" s="92"/>
      <c r="D31" s="69"/>
      <c r="E31" s="77">
        <v>3</v>
      </c>
      <c r="G31" s="173" t="s">
        <v>166</v>
      </c>
      <c r="H31" s="81"/>
      <c r="I31" s="102"/>
      <c r="J31" s="80"/>
      <c r="K31" s="168"/>
      <c r="L31" s="168"/>
      <c r="M31" s="168"/>
    </row>
    <row r="32" spans="1:13" ht="14.85" customHeight="1" x14ac:dyDescent="0.2">
      <c r="A32" s="92">
        <v>30</v>
      </c>
      <c r="B32" s="92">
        <v>10</v>
      </c>
      <c r="C32" s="92" t="s">
        <v>24</v>
      </c>
      <c r="D32" s="69"/>
      <c r="E32" s="77">
        <v>5</v>
      </c>
      <c r="G32" s="174" t="s">
        <v>167</v>
      </c>
      <c r="H32" s="81"/>
      <c r="I32" s="102"/>
      <c r="J32" s="80"/>
      <c r="K32" s="168"/>
      <c r="L32" s="168"/>
      <c r="M32" s="168"/>
    </row>
    <row r="33" spans="1:13" ht="14.85" customHeight="1" x14ac:dyDescent="0.2">
      <c r="A33" s="92">
        <v>30</v>
      </c>
      <c r="B33" s="92">
        <v>10</v>
      </c>
      <c r="C33" s="95">
        <v>10</v>
      </c>
      <c r="D33" s="69"/>
      <c r="E33" s="77">
        <v>2</v>
      </c>
      <c r="G33" s="174" t="s">
        <v>168</v>
      </c>
      <c r="H33" s="81"/>
      <c r="I33" s="102"/>
      <c r="J33" s="80"/>
      <c r="K33" s="168"/>
      <c r="L33" s="168"/>
      <c r="M33" s="168"/>
    </row>
    <row r="34" spans="1:13" ht="14.85" customHeight="1" x14ac:dyDescent="0.2">
      <c r="A34" s="92">
        <v>30</v>
      </c>
      <c r="B34" s="92">
        <v>10</v>
      </c>
      <c r="C34" s="95">
        <v>15</v>
      </c>
      <c r="D34" s="69"/>
      <c r="E34" s="77">
        <v>7</v>
      </c>
      <c r="G34" s="174" t="s">
        <v>169</v>
      </c>
      <c r="H34" s="81"/>
      <c r="I34" s="102"/>
      <c r="J34" s="80"/>
      <c r="K34" s="168"/>
    </row>
    <row r="35" spans="1:13" ht="14.85" customHeight="1" x14ac:dyDescent="0.2">
      <c r="A35" s="92">
        <v>30</v>
      </c>
      <c r="B35" s="92">
        <v>10</v>
      </c>
      <c r="C35" s="92">
        <v>20</v>
      </c>
      <c r="D35" s="69"/>
      <c r="E35" s="77">
        <v>4</v>
      </c>
      <c r="G35" s="174" t="s">
        <v>170</v>
      </c>
      <c r="H35" s="81"/>
      <c r="I35" s="102"/>
      <c r="J35" s="80"/>
      <c r="K35" s="168"/>
    </row>
    <row r="36" spans="1:13" ht="14.85" customHeight="1" x14ac:dyDescent="0.2">
      <c r="A36" s="92">
        <v>32</v>
      </c>
      <c r="B36" s="92"/>
      <c r="C36" s="92"/>
      <c r="D36" s="69"/>
      <c r="E36" s="77">
        <v>0</v>
      </c>
      <c r="G36" s="83" t="s">
        <v>171</v>
      </c>
      <c r="H36" s="81"/>
      <c r="I36" s="102"/>
      <c r="J36" s="80"/>
      <c r="K36" s="168"/>
    </row>
    <row r="37" spans="1:13" ht="14.85" customHeight="1" x14ac:dyDescent="0.2">
      <c r="A37" s="92">
        <v>35</v>
      </c>
      <c r="B37" s="95"/>
      <c r="C37" s="95"/>
      <c r="D37" s="69"/>
      <c r="E37" s="77">
        <v>3</v>
      </c>
      <c r="G37" s="83" t="s">
        <v>172</v>
      </c>
      <c r="H37" s="81"/>
      <c r="I37" s="102"/>
      <c r="J37" s="80"/>
      <c r="K37" s="168"/>
    </row>
    <row r="38" spans="1:13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</row>
    <row r="39" spans="1:13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3" ht="14.85" customHeight="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</row>
    <row r="41" spans="1:13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3" ht="14.85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3" ht="14.8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3" ht="14.8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3" ht="14.8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3" ht="14.8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3" ht="16.5" customHeight="1" x14ac:dyDescent="0.2">
      <c r="A47" s="168"/>
      <c r="B47" s="168"/>
      <c r="C47" s="168"/>
      <c r="D47" s="168"/>
      <c r="E47" s="168"/>
      <c r="F47" s="168"/>
      <c r="G47" s="84"/>
      <c r="H47" s="168"/>
      <c r="I47" s="168"/>
      <c r="J47" s="80"/>
      <c r="K47" s="168"/>
    </row>
    <row r="48" spans="1:13" ht="16.5" customHeight="1" x14ac:dyDescent="0.2">
      <c r="A48" s="168"/>
      <c r="B48" s="168"/>
      <c r="C48" s="168"/>
      <c r="D48" s="168"/>
      <c r="E48" s="168"/>
      <c r="F48" s="168"/>
      <c r="G48" s="84"/>
      <c r="H48" s="168"/>
      <c r="I48" s="168"/>
      <c r="J48" s="80"/>
      <c r="K48" s="168"/>
    </row>
    <row r="49" spans="1:11" ht="16.5" customHeight="1" x14ac:dyDescent="0.2">
      <c r="A49" s="168"/>
      <c r="B49" s="168"/>
      <c r="C49" s="168"/>
      <c r="D49" s="168"/>
      <c r="E49" s="168"/>
      <c r="F49" s="168"/>
      <c r="G49" s="84"/>
      <c r="H49" s="168"/>
      <c r="I49" s="168"/>
      <c r="J49" s="80"/>
      <c r="K49" s="168"/>
    </row>
    <row r="50" spans="1:11" ht="16.5" customHeight="1" x14ac:dyDescent="0.2">
      <c r="A50" s="168"/>
      <c r="B50" s="168"/>
      <c r="C50" s="168"/>
      <c r="D50" s="168"/>
      <c r="E50" s="168"/>
      <c r="F50" s="168"/>
      <c r="G50" s="84"/>
      <c r="H50" s="168"/>
      <c r="I50" s="168"/>
      <c r="J50" s="80"/>
      <c r="K50" s="168"/>
    </row>
    <row r="51" spans="1:11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1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1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1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80"/>
      <c r="K54" s="168"/>
    </row>
    <row r="55" spans="1:11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80"/>
      <c r="K55" s="168"/>
    </row>
    <row r="56" spans="1:11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80"/>
      <c r="K56" s="168"/>
    </row>
    <row r="57" spans="1:11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80"/>
      <c r="K57" s="168"/>
    </row>
    <row r="58" spans="1:11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80"/>
      <c r="K58" s="168"/>
    </row>
    <row r="59" spans="1:11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1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</row>
    <row r="63" spans="1:11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</row>
    <row r="64" spans="1:11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</row>
    <row r="65" spans="1:12" ht="16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</row>
    <row r="66" spans="1:12" ht="16.5" customHeight="1" x14ac:dyDescent="0.2">
      <c r="A66" s="168"/>
      <c r="B66" s="168"/>
      <c r="C66" s="168"/>
      <c r="D66" s="168"/>
      <c r="E66" s="168"/>
      <c r="F66" s="168"/>
      <c r="G66" s="168"/>
      <c r="H66" s="168"/>
      <c r="I66" s="168"/>
      <c r="J66" s="168"/>
    </row>
    <row r="67" spans="1:12" ht="16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  <row r="68" spans="1:12" ht="16.5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</row>
    <row r="69" spans="1:12" ht="16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6.5" customHeight="1" x14ac:dyDescent="0.2">
      <c r="A70" s="168"/>
      <c r="B70" s="168"/>
      <c r="C70" s="168"/>
      <c r="D70" s="168"/>
      <c r="E70" s="168"/>
      <c r="G70" s="175"/>
      <c r="H70" s="168"/>
      <c r="I70" s="168"/>
      <c r="J70" s="168"/>
      <c r="K70" s="168"/>
      <c r="L70" s="168"/>
    </row>
    <row r="71" spans="1:12" ht="16.5" customHeight="1" x14ac:dyDescent="0.2">
      <c r="A71" s="168"/>
      <c r="B71" s="168"/>
      <c r="C71" s="168"/>
      <c r="D71" s="168"/>
      <c r="E71" s="168"/>
      <c r="G71" s="175"/>
      <c r="H71" s="168"/>
      <c r="I71" s="168"/>
      <c r="J71" s="168"/>
      <c r="K71" s="168"/>
      <c r="L71" s="168"/>
    </row>
    <row r="72" spans="1:12" ht="16.5" customHeight="1" x14ac:dyDescent="0.2">
      <c r="A72" s="168"/>
      <c r="B72" s="168"/>
      <c r="C72" s="168"/>
      <c r="D72" s="168"/>
      <c r="E72" s="168"/>
      <c r="G72" s="175"/>
      <c r="H72" s="168"/>
      <c r="I72" s="168"/>
      <c r="J72" s="168"/>
      <c r="K72" s="168"/>
      <c r="L72" s="168"/>
    </row>
    <row r="73" spans="1:12" ht="16.5" customHeight="1" x14ac:dyDescent="0.2">
      <c r="H73" s="168"/>
      <c r="I73" s="168"/>
      <c r="J73" s="168"/>
      <c r="K73" s="168"/>
      <c r="L73" s="168"/>
    </row>
    <row r="74" spans="1:12" x14ac:dyDescent="0.2">
      <c r="G74" s="169"/>
      <c r="H74" s="168"/>
      <c r="I74" s="168"/>
      <c r="J74" s="168"/>
      <c r="K74" s="168"/>
      <c r="L74" s="168"/>
    </row>
    <row r="75" spans="1:12" x14ac:dyDescent="0.2">
      <c r="H75" s="168"/>
      <c r="I75" s="168"/>
      <c r="J75" s="168"/>
      <c r="K75" s="168"/>
      <c r="L75" s="168"/>
    </row>
    <row r="76" spans="1:12" x14ac:dyDescent="0.2">
      <c r="H76" s="168"/>
      <c r="I76" s="168"/>
      <c r="J76" s="168"/>
      <c r="K76" s="168"/>
      <c r="L76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M70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155</v>
      </c>
    </row>
    <row r="9" spans="1:10" ht="14.85" customHeight="1" x14ac:dyDescent="0.2">
      <c r="A9" s="70"/>
      <c r="H9" s="239" t="s">
        <v>173</v>
      </c>
      <c r="I9" s="245"/>
    </row>
    <row r="10" spans="1:10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H10" s="246"/>
      <c r="I10" s="247"/>
    </row>
    <row r="11" spans="1:10" ht="29.45" customHeight="1" x14ac:dyDescent="0.2">
      <c r="A11" s="233" t="s">
        <v>9</v>
      </c>
      <c r="B11" s="233"/>
      <c r="C11" s="233"/>
      <c r="D11" s="233"/>
      <c r="E11" s="233"/>
      <c r="F11" s="233"/>
      <c r="G11" s="83">
        <v>436</v>
      </c>
      <c r="H11" s="246"/>
      <c r="I11" s="247"/>
    </row>
    <row r="12" spans="1:10" ht="14.85" customHeight="1" x14ac:dyDescent="0.2">
      <c r="A12" s="85" t="s">
        <v>11</v>
      </c>
      <c r="G12" s="83" t="s">
        <v>12</v>
      </c>
      <c r="H12" s="248"/>
      <c r="I12" s="249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157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5"/>
      <c r="C21" s="95"/>
      <c r="D21" s="69"/>
      <c r="E21" s="77">
        <v>8</v>
      </c>
      <c r="F21" s="70"/>
      <c r="G21" s="144" t="s">
        <v>144</v>
      </c>
      <c r="H21" s="166"/>
      <c r="I21" s="108">
        <f>I22+I23</f>
        <v>0</v>
      </c>
      <c r="J21" s="80"/>
    </row>
    <row r="22" spans="1:13" ht="14.85" customHeight="1" x14ac:dyDescent="0.2">
      <c r="A22" s="92">
        <v>10</v>
      </c>
      <c r="B22" s="92"/>
      <c r="C22" s="95"/>
      <c r="D22" s="69"/>
      <c r="E22" s="77">
        <v>5</v>
      </c>
      <c r="F22" s="70"/>
      <c r="G22" s="83" t="s">
        <v>174</v>
      </c>
      <c r="H22" s="166"/>
      <c r="I22" s="102"/>
      <c r="J22" s="80"/>
      <c r="K22" s="168"/>
    </row>
    <row r="23" spans="1:13" ht="14.85" customHeight="1" x14ac:dyDescent="0.2">
      <c r="A23" s="92">
        <v>15</v>
      </c>
      <c r="B23" s="92"/>
      <c r="C23" s="92"/>
      <c r="D23" s="69"/>
      <c r="E23" s="77">
        <v>0</v>
      </c>
      <c r="F23" s="70"/>
      <c r="G23" s="83" t="s">
        <v>159</v>
      </c>
      <c r="H23" s="166"/>
      <c r="I23" s="108">
        <f>I24+I25</f>
        <v>0</v>
      </c>
      <c r="J23" s="80"/>
      <c r="K23" s="168"/>
    </row>
    <row r="24" spans="1:13" ht="14.85" customHeight="1" x14ac:dyDescent="0.2">
      <c r="A24" s="92">
        <v>15</v>
      </c>
      <c r="B24" s="92" t="s">
        <v>24</v>
      </c>
      <c r="C24" s="92"/>
      <c r="D24" s="69"/>
      <c r="E24" s="77">
        <v>5</v>
      </c>
      <c r="F24" s="70"/>
      <c r="G24" s="169" t="s">
        <v>160</v>
      </c>
      <c r="H24" s="166"/>
      <c r="I24" s="102"/>
      <c r="J24" s="80"/>
      <c r="K24" s="168"/>
    </row>
    <row r="25" spans="1:13" ht="14.85" customHeight="1" x14ac:dyDescent="0.2">
      <c r="A25" s="92">
        <v>15</v>
      </c>
      <c r="B25" s="95">
        <v>10</v>
      </c>
      <c r="C25" s="95"/>
      <c r="D25" s="69"/>
      <c r="E25" s="77">
        <v>2</v>
      </c>
      <c r="F25" s="118"/>
      <c r="G25" s="169" t="s">
        <v>161</v>
      </c>
      <c r="H25" s="170"/>
      <c r="I25" s="102"/>
      <c r="J25" s="80"/>
      <c r="K25" s="168"/>
    </row>
    <row r="26" spans="1:13" ht="14.85" customHeight="1" x14ac:dyDescent="0.2">
      <c r="A26" s="171"/>
      <c r="B26" s="171"/>
      <c r="C26" s="171"/>
      <c r="D26" s="168"/>
      <c r="E26" s="168"/>
      <c r="F26" s="168"/>
      <c r="G26" s="168"/>
      <c r="H26" s="168"/>
      <c r="I26" s="151"/>
      <c r="J26" s="80"/>
      <c r="K26" s="168"/>
    </row>
    <row r="27" spans="1:13" ht="14.85" customHeight="1" x14ac:dyDescent="0.2">
      <c r="A27" s="171"/>
      <c r="B27" s="171"/>
      <c r="C27" s="171"/>
      <c r="D27" s="168"/>
      <c r="E27" s="168"/>
      <c r="F27" s="118"/>
      <c r="G27" s="144" t="s">
        <v>164</v>
      </c>
      <c r="H27" s="168"/>
      <c r="I27" s="151"/>
      <c r="J27" s="168"/>
      <c r="K27" s="168"/>
    </row>
    <row r="28" spans="1:13" ht="14.85" customHeight="1" x14ac:dyDescent="0.2">
      <c r="A28" s="92">
        <v>30</v>
      </c>
      <c r="B28" s="92"/>
      <c r="C28" s="92"/>
      <c r="D28" s="69"/>
      <c r="E28" s="77">
        <v>9</v>
      </c>
      <c r="G28" s="83" t="s">
        <v>165</v>
      </c>
      <c r="H28" s="170"/>
      <c r="I28" s="108">
        <f>SUM(I29:I32)</f>
        <v>0</v>
      </c>
      <c r="J28" s="80"/>
      <c r="K28" s="168"/>
      <c r="L28" s="168"/>
      <c r="M28" s="168"/>
    </row>
    <row r="29" spans="1:13" ht="29.45" customHeight="1" x14ac:dyDescent="0.2">
      <c r="A29" s="92">
        <v>30</v>
      </c>
      <c r="B29" s="92">
        <v>10</v>
      </c>
      <c r="C29" s="92" t="s">
        <v>24</v>
      </c>
      <c r="D29" s="69"/>
      <c r="E29" s="77">
        <v>6</v>
      </c>
      <c r="G29" s="176" t="s">
        <v>175</v>
      </c>
      <c r="H29" s="81"/>
      <c r="I29" s="102"/>
      <c r="J29" s="80"/>
      <c r="K29" s="168"/>
      <c r="L29" s="168"/>
      <c r="M29" s="168"/>
    </row>
    <row r="30" spans="1:13" ht="14.85" customHeight="1" x14ac:dyDescent="0.2">
      <c r="A30" s="92">
        <v>30</v>
      </c>
      <c r="B30" s="92">
        <v>10</v>
      </c>
      <c r="C30" s="95">
        <v>10</v>
      </c>
      <c r="D30" s="69"/>
      <c r="E30" s="77">
        <v>3</v>
      </c>
      <c r="G30" s="177" t="s">
        <v>168</v>
      </c>
      <c r="H30" s="81"/>
      <c r="I30" s="102"/>
      <c r="J30" s="80"/>
      <c r="K30" s="168"/>
      <c r="L30" s="168"/>
      <c r="M30" s="168"/>
    </row>
    <row r="31" spans="1:13" ht="14.85" customHeight="1" x14ac:dyDescent="0.2">
      <c r="A31" s="92">
        <v>30</v>
      </c>
      <c r="B31" s="92">
        <v>10</v>
      </c>
      <c r="C31" s="95">
        <v>15</v>
      </c>
      <c r="D31" s="69"/>
      <c r="E31" s="77">
        <v>8</v>
      </c>
      <c r="G31" s="177" t="s">
        <v>169</v>
      </c>
      <c r="H31" s="81"/>
      <c r="I31" s="102"/>
      <c r="J31" s="80"/>
      <c r="K31" s="168"/>
    </row>
    <row r="32" spans="1:13" ht="14.85" customHeight="1" x14ac:dyDescent="0.2">
      <c r="A32" s="92">
        <v>30</v>
      </c>
      <c r="B32" s="92">
        <v>10</v>
      </c>
      <c r="C32" s="92">
        <v>20</v>
      </c>
      <c r="D32" s="69"/>
      <c r="E32" s="77">
        <v>5</v>
      </c>
      <c r="G32" s="177" t="s">
        <v>170</v>
      </c>
      <c r="H32" s="81"/>
      <c r="I32" s="102"/>
      <c r="J32" s="80"/>
      <c r="K32" s="168"/>
    </row>
    <row r="33" spans="1:11" ht="14.85" customHeight="1" x14ac:dyDescent="0.2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80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84"/>
      <c r="H41" s="168"/>
      <c r="I41" s="168"/>
      <c r="J41" s="80"/>
      <c r="K41" s="168"/>
    </row>
    <row r="42" spans="1:11" ht="14.8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4.85" customHeight="1" x14ac:dyDescent="0.2">
      <c r="A43" s="168"/>
      <c r="B43" s="168"/>
      <c r="C43" s="168"/>
      <c r="D43" s="168"/>
      <c r="E43" s="168"/>
      <c r="F43" s="168"/>
      <c r="G43" s="84"/>
      <c r="H43" s="168"/>
      <c r="I43" s="168"/>
      <c r="J43" s="80"/>
      <c r="K43" s="168"/>
    </row>
    <row r="44" spans="1:11" ht="16.5" customHeight="1" x14ac:dyDescent="0.2">
      <c r="A44" s="168"/>
      <c r="B44" s="168"/>
      <c r="C44" s="168"/>
      <c r="D44" s="168"/>
      <c r="E44" s="168"/>
      <c r="F44" s="168"/>
      <c r="G44" s="84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</row>
    <row r="62" spans="1:12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</row>
    <row r="63" spans="1:12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G64" s="175"/>
      <c r="H64" s="168"/>
      <c r="I64" s="168"/>
      <c r="J64" s="168"/>
      <c r="K64" s="168"/>
      <c r="L64" s="168"/>
    </row>
    <row r="65" spans="1:12" ht="16.5" customHeight="1" x14ac:dyDescent="0.2">
      <c r="A65" s="168"/>
      <c r="B65" s="168"/>
      <c r="C65" s="168"/>
      <c r="D65" s="168"/>
      <c r="E65" s="168"/>
      <c r="G65" s="175"/>
      <c r="H65" s="168"/>
      <c r="I65" s="168"/>
      <c r="J65" s="168"/>
      <c r="K65" s="168"/>
      <c r="L65" s="168"/>
    </row>
    <row r="66" spans="1:12" ht="16.5" customHeight="1" x14ac:dyDescent="0.2">
      <c r="A66" s="168"/>
      <c r="B66" s="168"/>
      <c r="C66" s="168"/>
      <c r="D66" s="168"/>
      <c r="E66" s="168"/>
      <c r="G66" s="175"/>
      <c r="H66" s="168"/>
      <c r="I66" s="168"/>
      <c r="J66" s="168"/>
      <c r="K66" s="168"/>
      <c r="L66" s="168"/>
    </row>
    <row r="67" spans="1:12" ht="16.5" customHeight="1" x14ac:dyDescent="0.2">
      <c r="H67" s="168"/>
      <c r="I67" s="168"/>
      <c r="J67" s="168"/>
      <c r="K67" s="168"/>
      <c r="L67" s="168"/>
    </row>
    <row r="68" spans="1:12" x14ac:dyDescent="0.2">
      <c r="G68" s="169"/>
      <c r="H68" s="168"/>
      <c r="I68" s="168"/>
      <c r="J68" s="168"/>
      <c r="K68" s="168"/>
      <c r="L68" s="168"/>
    </row>
    <row r="69" spans="1:12" x14ac:dyDescent="0.2">
      <c r="H69" s="168"/>
      <c r="I69" s="168"/>
      <c r="J69" s="168"/>
      <c r="K69" s="168"/>
      <c r="L69" s="168"/>
    </row>
    <row r="70" spans="1:12" x14ac:dyDescent="0.2">
      <c r="H70" s="168"/>
      <c r="I70" s="168"/>
      <c r="J70" s="168"/>
      <c r="K70" s="168"/>
      <c r="L70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70.710937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22" t="s">
        <v>224</v>
      </c>
      <c r="B1" s="223"/>
      <c r="C1" s="223"/>
      <c r="D1" s="223"/>
      <c r="E1" s="223"/>
      <c r="F1" s="224"/>
      <c r="G1" s="224"/>
      <c r="H1" s="224"/>
      <c r="I1" s="224"/>
      <c r="J1" s="22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1</v>
      </c>
      <c r="B4" s="72"/>
      <c r="C4" s="72"/>
      <c r="D4" s="73"/>
      <c r="E4" s="72"/>
      <c r="F4" s="72"/>
      <c r="G4" s="72"/>
      <c r="H4" s="69" t="s">
        <v>2</v>
      </c>
      <c r="I4" s="74">
        <v>40623</v>
      </c>
    </row>
    <row r="5" spans="1:10" ht="14.85" customHeight="1" x14ac:dyDescent="0.2">
      <c r="A5" s="10" t="s">
        <v>51</v>
      </c>
      <c r="B5" s="72"/>
      <c r="C5" s="72"/>
      <c r="D5" s="75"/>
      <c r="E5" s="76"/>
      <c r="F5" s="76"/>
      <c r="G5" s="76"/>
      <c r="H5" s="69" t="s">
        <v>3</v>
      </c>
      <c r="I5" s="77"/>
    </row>
    <row r="6" spans="1:10" ht="14.85" customHeight="1" x14ac:dyDescent="0.2">
      <c r="A6" s="78"/>
      <c r="H6" s="69" t="s">
        <v>4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155</v>
      </c>
    </row>
    <row r="9" spans="1:10" ht="14.85" customHeight="1" x14ac:dyDescent="0.2">
      <c r="A9" s="70"/>
      <c r="H9" s="239" t="s">
        <v>176</v>
      </c>
      <c r="I9" s="245"/>
    </row>
    <row r="10" spans="1:10" ht="29.45" customHeight="1" x14ac:dyDescent="0.2">
      <c r="A10" s="232" t="s">
        <v>7</v>
      </c>
      <c r="B10" s="232"/>
      <c r="C10" s="232"/>
      <c r="D10" s="232"/>
      <c r="E10" s="232"/>
      <c r="F10" s="232"/>
      <c r="G10" s="82" t="s">
        <v>8</v>
      </c>
      <c r="H10" s="246"/>
      <c r="I10" s="247"/>
    </row>
    <row r="11" spans="1:10" ht="29.45" customHeight="1" x14ac:dyDescent="0.2">
      <c r="A11" s="233" t="s">
        <v>9</v>
      </c>
      <c r="B11" s="233"/>
      <c r="C11" s="233"/>
      <c r="D11" s="233"/>
      <c r="E11" s="233"/>
      <c r="F11" s="233"/>
      <c r="G11" s="83">
        <v>442</v>
      </c>
      <c r="H11" s="246"/>
      <c r="I11" s="247"/>
    </row>
    <row r="12" spans="1:10" ht="14.85" customHeight="1" x14ac:dyDescent="0.2">
      <c r="A12" s="85" t="s">
        <v>11</v>
      </c>
      <c r="G12" s="83" t="s">
        <v>12</v>
      </c>
      <c r="H12" s="248"/>
      <c r="I12" s="249"/>
    </row>
    <row r="13" spans="1:10" ht="14.85" customHeight="1" x14ac:dyDescent="0.2">
      <c r="A13" s="85" t="s">
        <v>13</v>
      </c>
      <c r="B13" s="70"/>
      <c r="C13" s="70"/>
      <c r="D13" s="70"/>
      <c r="E13" s="70"/>
      <c r="F13" s="70"/>
      <c r="G13" s="68" t="s">
        <v>14</v>
      </c>
      <c r="H13" s="114"/>
      <c r="I13" s="114"/>
    </row>
    <row r="14" spans="1:10" ht="14.85" customHeight="1" x14ac:dyDescent="0.2">
      <c r="A14" s="85" t="s">
        <v>15</v>
      </c>
      <c r="G14" s="83" t="s">
        <v>16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157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0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>
        <v>10</v>
      </c>
      <c r="B21" s="92"/>
      <c r="C21" s="95"/>
      <c r="D21" s="69"/>
      <c r="E21" s="77">
        <v>8</v>
      </c>
      <c r="F21" s="70"/>
      <c r="G21" s="144" t="s">
        <v>144</v>
      </c>
      <c r="H21" s="166"/>
      <c r="I21" s="108">
        <f>SUM(I22:I24)</f>
        <v>0</v>
      </c>
      <c r="J21" s="80"/>
    </row>
    <row r="22" spans="1:13" ht="14.85" customHeight="1" x14ac:dyDescent="0.2">
      <c r="A22" s="92">
        <v>10</v>
      </c>
      <c r="B22" s="92" t="s">
        <v>24</v>
      </c>
      <c r="C22" s="95"/>
      <c r="D22" s="69"/>
      <c r="E22" s="77">
        <v>3</v>
      </c>
      <c r="F22" s="70"/>
      <c r="G22" s="178" t="s">
        <v>177</v>
      </c>
      <c r="H22" s="166"/>
      <c r="I22" s="102"/>
      <c r="J22" s="80"/>
      <c r="K22" s="168"/>
    </row>
    <row r="23" spans="1:13" ht="14.85" customHeight="1" x14ac:dyDescent="0.2">
      <c r="A23" s="92">
        <v>10</v>
      </c>
      <c r="B23" s="92">
        <v>10</v>
      </c>
      <c r="C23" s="92"/>
      <c r="D23" s="69"/>
      <c r="E23" s="77">
        <v>0</v>
      </c>
      <c r="F23" s="70"/>
      <c r="G23" s="169" t="s">
        <v>178</v>
      </c>
      <c r="H23" s="166"/>
      <c r="I23" s="102"/>
      <c r="J23" s="80"/>
      <c r="K23" s="168"/>
    </row>
    <row r="24" spans="1:13" ht="14.85" customHeight="1" x14ac:dyDescent="0.2">
      <c r="A24" s="92">
        <v>10</v>
      </c>
      <c r="B24" s="92">
        <v>15</v>
      </c>
      <c r="C24" s="92"/>
      <c r="D24" s="69"/>
      <c r="E24" s="77">
        <v>5</v>
      </c>
      <c r="F24" s="70"/>
      <c r="G24" s="169" t="s">
        <v>159</v>
      </c>
      <c r="H24" s="166"/>
      <c r="I24" s="108">
        <f>SUM(I25:I26)</f>
        <v>0</v>
      </c>
      <c r="J24" s="80"/>
      <c r="K24" s="168"/>
    </row>
    <row r="25" spans="1:13" ht="14.85" customHeight="1" x14ac:dyDescent="0.2">
      <c r="A25" s="92">
        <v>10</v>
      </c>
      <c r="B25" s="92">
        <v>15</v>
      </c>
      <c r="C25" s="92" t="s">
        <v>24</v>
      </c>
      <c r="D25" s="69"/>
      <c r="E25" s="77">
        <v>0</v>
      </c>
      <c r="F25" s="70"/>
      <c r="G25" s="179" t="s">
        <v>179</v>
      </c>
      <c r="H25" s="180" t="s">
        <v>84</v>
      </c>
      <c r="I25" s="102"/>
      <c r="J25" s="80"/>
      <c r="K25" s="168"/>
    </row>
    <row r="26" spans="1:13" ht="14.85" customHeight="1" x14ac:dyDescent="0.2">
      <c r="A26" s="92">
        <v>10</v>
      </c>
      <c r="B26" s="92">
        <v>15</v>
      </c>
      <c r="C26" s="92">
        <v>10</v>
      </c>
      <c r="D26" s="69"/>
      <c r="E26" s="77">
        <v>7</v>
      </c>
      <c r="F26" s="70"/>
      <c r="G26" s="179" t="s">
        <v>161</v>
      </c>
      <c r="H26" s="166"/>
      <c r="I26" s="102"/>
      <c r="J26" s="80"/>
      <c r="K26" s="168"/>
    </row>
    <row r="27" spans="1:13" ht="14.85" customHeight="1" x14ac:dyDescent="0.2">
      <c r="A27" s="171"/>
      <c r="B27" s="171"/>
      <c r="C27" s="171"/>
      <c r="D27" s="168"/>
      <c r="E27" s="168"/>
      <c r="F27" s="168"/>
      <c r="G27" s="168"/>
      <c r="H27" s="168"/>
      <c r="I27" s="172"/>
      <c r="J27" s="80"/>
      <c r="K27" s="168"/>
    </row>
    <row r="28" spans="1:13" ht="14.85" customHeight="1" x14ac:dyDescent="0.2">
      <c r="A28" s="92">
        <v>15</v>
      </c>
      <c r="B28" s="92"/>
      <c r="C28" s="92"/>
      <c r="D28" s="69"/>
      <c r="E28" s="77">
        <v>3</v>
      </c>
      <c r="F28" s="70"/>
      <c r="G28" s="144" t="s">
        <v>164</v>
      </c>
      <c r="H28" s="166"/>
      <c r="I28" s="108">
        <f>I29+I34+I35+I36</f>
        <v>0</v>
      </c>
      <c r="J28" s="168"/>
      <c r="K28" s="168"/>
      <c r="L28" s="168"/>
      <c r="M28" s="168"/>
    </row>
    <row r="29" spans="1:13" ht="14.85" customHeight="1" x14ac:dyDescent="0.2">
      <c r="A29" s="92">
        <v>15</v>
      </c>
      <c r="B29" s="92" t="s">
        <v>24</v>
      </c>
      <c r="C29" s="92"/>
      <c r="D29" s="69"/>
      <c r="E29" s="77">
        <v>8</v>
      </c>
      <c r="F29" s="70"/>
      <c r="G29" s="169" t="s">
        <v>165</v>
      </c>
      <c r="H29" s="166"/>
      <c r="I29" s="108">
        <f>SUM(I30:I33)</f>
        <v>0</v>
      </c>
      <c r="J29" s="168"/>
      <c r="K29" s="168"/>
      <c r="L29" s="168"/>
      <c r="M29" s="168"/>
    </row>
    <row r="30" spans="1:13" ht="14.85" customHeight="1" x14ac:dyDescent="0.2">
      <c r="A30" s="92">
        <v>15</v>
      </c>
      <c r="B30" s="92" t="s">
        <v>24</v>
      </c>
      <c r="C30" s="92" t="s">
        <v>24</v>
      </c>
      <c r="D30" s="69"/>
      <c r="E30" s="77">
        <v>3</v>
      </c>
      <c r="F30" s="118"/>
      <c r="G30" s="179" t="s">
        <v>180</v>
      </c>
      <c r="H30" s="170"/>
      <c r="I30" s="102"/>
      <c r="J30" s="168"/>
      <c r="K30" s="168"/>
      <c r="L30" s="168"/>
      <c r="M30" s="168"/>
    </row>
    <row r="31" spans="1:13" ht="14.85" customHeight="1" x14ac:dyDescent="0.2">
      <c r="A31" s="92">
        <v>15</v>
      </c>
      <c r="B31" s="92" t="s">
        <v>24</v>
      </c>
      <c r="C31" s="92">
        <v>10</v>
      </c>
      <c r="D31" s="69"/>
      <c r="E31" s="77">
        <v>0</v>
      </c>
      <c r="F31" s="168"/>
      <c r="G31" s="181" t="s">
        <v>168</v>
      </c>
      <c r="H31" s="168"/>
      <c r="I31" s="102"/>
      <c r="J31" s="168"/>
      <c r="K31" s="168"/>
      <c r="L31" s="168"/>
      <c r="M31" s="168"/>
    </row>
    <row r="32" spans="1:13" ht="14.85" customHeight="1" x14ac:dyDescent="0.2">
      <c r="A32" s="92">
        <v>15</v>
      </c>
      <c r="B32" s="92" t="s">
        <v>24</v>
      </c>
      <c r="C32" s="92">
        <v>15</v>
      </c>
      <c r="D32" s="69"/>
      <c r="E32" s="77">
        <v>5</v>
      </c>
      <c r="F32" s="168"/>
      <c r="G32" s="181" t="s">
        <v>169</v>
      </c>
      <c r="H32" s="168"/>
      <c r="I32" s="102"/>
      <c r="J32" s="168"/>
      <c r="K32" s="168"/>
      <c r="L32" s="168"/>
      <c r="M32" s="168"/>
    </row>
    <row r="33" spans="1:13" ht="14.85" customHeight="1" x14ac:dyDescent="0.2">
      <c r="A33" s="92">
        <v>15</v>
      </c>
      <c r="B33" s="92" t="s">
        <v>24</v>
      </c>
      <c r="C33" s="95">
        <v>20</v>
      </c>
      <c r="D33" s="69"/>
      <c r="E33" s="77">
        <v>2</v>
      </c>
      <c r="F33" s="168"/>
      <c r="G33" s="181" t="s">
        <v>181</v>
      </c>
      <c r="H33" s="168"/>
      <c r="I33" s="102"/>
      <c r="J33" s="168"/>
      <c r="K33" s="168"/>
      <c r="L33" s="168"/>
      <c r="M33" s="168"/>
    </row>
    <row r="34" spans="1:13" ht="14.85" customHeight="1" x14ac:dyDescent="0.2">
      <c r="A34" s="92">
        <v>15</v>
      </c>
      <c r="B34" s="92">
        <v>10</v>
      </c>
      <c r="C34" s="92"/>
      <c r="D34" s="69"/>
      <c r="E34" s="77">
        <v>5</v>
      </c>
      <c r="F34" s="70"/>
      <c r="G34" s="169" t="s">
        <v>182</v>
      </c>
      <c r="H34" s="166"/>
      <c r="I34" s="102"/>
      <c r="J34" s="168"/>
      <c r="K34" s="168"/>
      <c r="L34" s="168"/>
      <c r="M34" s="168"/>
    </row>
    <row r="35" spans="1:13" ht="14.85" customHeight="1" x14ac:dyDescent="0.2">
      <c r="A35" s="92">
        <v>15</v>
      </c>
      <c r="B35" s="92">
        <v>15</v>
      </c>
      <c r="C35" s="92"/>
      <c r="D35" s="69"/>
      <c r="E35" s="77">
        <v>0</v>
      </c>
      <c r="F35" s="70"/>
      <c r="G35" s="169" t="s">
        <v>183</v>
      </c>
      <c r="H35" s="166"/>
      <c r="I35" s="102"/>
      <c r="J35" s="168"/>
      <c r="K35" s="168"/>
      <c r="L35" s="168"/>
      <c r="M35" s="168"/>
    </row>
    <row r="36" spans="1:13" ht="14.85" customHeight="1" x14ac:dyDescent="0.2">
      <c r="A36" s="92">
        <v>15</v>
      </c>
      <c r="B36" s="95">
        <v>20</v>
      </c>
      <c r="C36" s="95"/>
      <c r="D36" s="69"/>
      <c r="E36" s="77">
        <v>7</v>
      </c>
      <c r="F36" s="118"/>
      <c r="G36" s="169" t="s">
        <v>184</v>
      </c>
      <c r="H36" s="170"/>
      <c r="I36" s="102"/>
      <c r="J36" s="168"/>
      <c r="K36" s="168"/>
      <c r="L36" s="168"/>
      <c r="M36" s="168"/>
    </row>
    <row r="37" spans="1:13" ht="14.85" customHeight="1" x14ac:dyDescent="0.2">
      <c r="A37" s="182"/>
      <c r="B37" s="183"/>
      <c r="C37" s="183"/>
      <c r="D37" s="69"/>
      <c r="E37" s="184"/>
      <c r="F37" s="118"/>
      <c r="G37" s="144"/>
      <c r="H37" s="170"/>
      <c r="I37" s="185"/>
      <c r="J37" s="168"/>
      <c r="K37" s="168"/>
    </row>
    <row r="38" spans="1:13" ht="14.85" customHeight="1" x14ac:dyDescent="0.2">
      <c r="A38" s="182"/>
      <c r="B38" s="183"/>
      <c r="C38" s="183"/>
      <c r="D38" s="69"/>
      <c r="E38" s="184"/>
      <c r="F38" s="118"/>
      <c r="G38" s="83" t="s">
        <v>185</v>
      </c>
      <c r="H38" s="170"/>
      <c r="I38" s="185"/>
      <c r="J38" s="168"/>
      <c r="K38" s="168"/>
    </row>
    <row r="39" spans="1:13" ht="14.85" customHeight="1" x14ac:dyDescent="0.2">
      <c r="A39" s="168"/>
      <c r="B39" s="168"/>
      <c r="C39" s="168"/>
      <c r="D39" s="168"/>
      <c r="E39" s="168"/>
      <c r="F39" s="168"/>
      <c r="H39" s="168"/>
      <c r="I39" s="168"/>
      <c r="J39" s="168"/>
      <c r="K39" s="168"/>
    </row>
    <row r="40" spans="1:13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168"/>
      <c r="K40" s="168"/>
    </row>
    <row r="41" spans="1:13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3" ht="14.85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3" ht="14.8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3" ht="14.8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3" ht="14.8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3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</row>
    <row r="47" spans="1:13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3" ht="16.5" customHeight="1" x14ac:dyDescent="0.2">
      <c r="A48" s="168"/>
      <c r="B48" s="168"/>
      <c r="C48" s="168"/>
      <c r="D48" s="168"/>
      <c r="E48" s="168"/>
      <c r="F48" s="168"/>
      <c r="G48" s="84"/>
      <c r="H48" s="168"/>
      <c r="I48" s="168"/>
      <c r="J48" s="80"/>
      <c r="K48" s="168"/>
    </row>
    <row r="49" spans="1:11" ht="16.5" customHeight="1" x14ac:dyDescent="0.2">
      <c r="A49" s="168"/>
      <c r="B49" s="168"/>
      <c r="C49" s="168"/>
      <c r="D49" s="168"/>
      <c r="E49" s="168"/>
      <c r="F49" s="168"/>
      <c r="G49" s="84"/>
      <c r="H49" s="168"/>
      <c r="I49" s="168"/>
      <c r="J49" s="80"/>
      <c r="K49" s="168"/>
    </row>
    <row r="50" spans="1:11" ht="16.5" customHeight="1" x14ac:dyDescent="0.2">
      <c r="A50" s="168"/>
      <c r="B50" s="168"/>
      <c r="C50" s="168"/>
      <c r="D50" s="168"/>
      <c r="E50" s="168"/>
      <c r="F50" s="168"/>
      <c r="G50" s="84"/>
      <c r="H50" s="168"/>
      <c r="I50" s="168"/>
      <c r="J50" s="80"/>
      <c r="K50" s="168"/>
    </row>
    <row r="51" spans="1:11" ht="16.5" customHeight="1" x14ac:dyDescent="0.2">
      <c r="A51" s="168"/>
      <c r="B51" s="168"/>
      <c r="C51" s="168"/>
      <c r="D51" s="168"/>
      <c r="E51" s="168"/>
      <c r="F51" s="168"/>
      <c r="G51" s="84"/>
      <c r="H51" s="168"/>
      <c r="I51" s="168"/>
      <c r="J51" s="80"/>
      <c r="K51" s="168"/>
    </row>
    <row r="52" spans="1:11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1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1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80"/>
      <c r="K54" s="168"/>
    </row>
    <row r="55" spans="1:11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80"/>
      <c r="K55" s="168"/>
    </row>
    <row r="56" spans="1:11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80"/>
      <c r="K56" s="168"/>
    </row>
    <row r="57" spans="1:11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80"/>
      <c r="K57" s="168"/>
    </row>
    <row r="58" spans="1:11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80"/>
      <c r="K58" s="168"/>
    </row>
    <row r="59" spans="1:11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80"/>
      <c r="K59" s="168"/>
    </row>
    <row r="60" spans="1:11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</row>
    <row r="63" spans="1:11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</row>
    <row r="64" spans="1:11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</row>
    <row r="65" spans="1:12" ht="16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</row>
    <row r="66" spans="1:12" ht="16.5" customHeight="1" x14ac:dyDescent="0.2">
      <c r="A66" s="168"/>
      <c r="B66" s="168"/>
      <c r="C66" s="168"/>
      <c r="D66" s="168"/>
      <c r="E66" s="168"/>
      <c r="F66" s="168"/>
      <c r="G66" s="168"/>
      <c r="H66" s="168"/>
      <c r="I66" s="168"/>
      <c r="J66" s="168"/>
    </row>
    <row r="67" spans="1:12" ht="16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  <row r="68" spans="1:12" ht="16.5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</row>
    <row r="69" spans="1:12" ht="16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6.5" customHeight="1" x14ac:dyDescent="0.2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</row>
    <row r="71" spans="1:12" ht="16.5" customHeight="1" x14ac:dyDescent="0.2">
      <c r="A71" s="168"/>
      <c r="B71" s="168"/>
      <c r="C71" s="168"/>
      <c r="D71" s="168"/>
      <c r="E71" s="168"/>
      <c r="G71" s="175"/>
      <c r="H71" s="168"/>
      <c r="I71" s="168"/>
      <c r="J71" s="168"/>
      <c r="K71" s="168"/>
      <c r="L71" s="168"/>
    </row>
    <row r="72" spans="1:12" ht="16.5" customHeight="1" x14ac:dyDescent="0.2">
      <c r="A72" s="168"/>
      <c r="B72" s="168"/>
      <c r="C72" s="168"/>
      <c r="D72" s="168"/>
      <c r="E72" s="168"/>
      <c r="G72" s="175"/>
      <c r="H72" s="168"/>
      <c r="I72" s="168"/>
      <c r="J72" s="168"/>
      <c r="K72" s="168"/>
      <c r="L72" s="168"/>
    </row>
    <row r="73" spans="1:12" ht="16.5" customHeight="1" x14ac:dyDescent="0.2">
      <c r="A73" s="168"/>
      <c r="B73" s="168"/>
      <c r="C73" s="168"/>
      <c r="D73" s="168"/>
      <c r="E73" s="168"/>
      <c r="G73" s="175"/>
      <c r="H73" s="168"/>
      <c r="I73" s="168"/>
      <c r="J73" s="168"/>
      <c r="K73" s="168"/>
      <c r="L73" s="168"/>
    </row>
    <row r="74" spans="1:12" ht="16.5" customHeight="1" x14ac:dyDescent="0.2">
      <c r="H74" s="168"/>
      <c r="I74" s="168"/>
      <c r="J74" s="168"/>
      <c r="K74" s="168"/>
      <c r="L74" s="168"/>
    </row>
    <row r="75" spans="1:12" x14ac:dyDescent="0.2">
      <c r="G75" s="169"/>
      <c r="H75" s="168"/>
      <c r="I75" s="168"/>
      <c r="J75" s="168"/>
      <c r="K75" s="168"/>
      <c r="L75" s="168"/>
    </row>
    <row r="76" spans="1:12" x14ac:dyDescent="0.2">
      <c r="H76" s="168"/>
      <c r="I76" s="168"/>
      <c r="J76" s="168"/>
      <c r="K76" s="168"/>
      <c r="L76" s="168"/>
    </row>
    <row r="77" spans="1:12" x14ac:dyDescent="0.2">
      <c r="H77" s="168"/>
      <c r="I77" s="168"/>
      <c r="J77" s="168"/>
      <c r="K77" s="168"/>
      <c r="L77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32FA062EE204381F6B6FD81B0F7E1" ma:contentTypeVersion="2" ma:contentTypeDescription="Create a new document." ma:contentTypeScope="" ma:versionID="5ec0016a1404bf70e97b43e2020b5c22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8fbe43736131acfe6ee4b8f1ff331302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hidden="true" ma:internalName="FivaOriginalCont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4B8DF-1510-4909-B19B-EB6B34E20D9D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77c6ae9-d988-4a66-9031-ad40dfa6ccaa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41C7685-C05A-491D-AFE8-42AD6D64E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24CD7-BECB-4FF1-81C8-AA8B70E8E9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VO01e</vt:lpstr>
      <vt:lpstr>VO01f</vt:lpstr>
      <vt:lpstr>VO02e</vt:lpstr>
      <vt:lpstr>VO02f</vt:lpstr>
      <vt:lpstr>VO03</vt:lpstr>
      <vt:lpstr>VO04</vt:lpstr>
      <vt:lpstr>VO06a</vt:lpstr>
      <vt:lpstr>VO06b</vt:lpstr>
      <vt:lpstr>VO06e</vt:lpstr>
      <vt:lpstr>VO06f</vt:lpstr>
      <vt:lpstr>VO07</vt:lpstr>
      <vt:lpstr>VO08</vt:lpstr>
      <vt:lpstr>VO09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VO_Lomakemalli_SU</dc:title>
  <dc:creator/>
  <cp:keywords/>
  <cp:lastModifiedBy/>
  <dcterms:created xsi:type="dcterms:W3CDTF">2017-04-24T11:18:25Z</dcterms:created>
  <dcterms:modified xsi:type="dcterms:W3CDTF">2018-09-18T10:52:39Z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0x01010053B32FA062EE204381F6B6FD81B0F7E1</vt:lpwstr>
  </property>
  <property fmtid="{D5CDD505-2E9C-101B-9397-08002B2CF9AE}" pid="3" name="_dlc_DocIdItemGuid">
    <vt:lpwstr>69067a50-df4e-4080-b7fa-002ed6ddd79d</vt:lpwstr>
  </property>
  <property fmtid="{D5CDD505-2E9C-101B-9397-08002B2CF9AE}" pid="4" name="RestrictionEscbSensitivity">
    <vt:lpwstr/>
  </property>
</Properties>
</file>