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Vakavaraisuus" sheetId="1" r:id="rId1"/>
  </sheets>
  <externalReferences>
    <externalReference r:id="rId2"/>
  </externalReferences>
  <definedNames>
    <definedName name="rn21150_Yksikko">'[1]21150, Aineisto'!$A$2:$C$77</definedName>
    <definedName name="_xlnm.Print_Area" localSheetId="0">Vakavaraisuus!$A$1:$F$61</definedName>
    <definedName name="_xlnm.Print_Titles" localSheetId="0">Vakavaraisuus!$1:$2</definedName>
  </definedNames>
  <calcPr calcId="152511"/>
</workbook>
</file>

<file path=xl/calcChain.xml><?xml version="1.0" encoding="utf-8"?>
<calcChain xmlns="http://schemas.openxmlformats.org/spreadsheetml/2006/main">
  <c r="C48" i="1" l="1"/>
  <c r="C46" i="1"/>
  <c r="C45" i="1"/>
  <c r="C28" i="1"/>
  <c r="C26" i="1"/>
  <c r="C9" i="1"/>
  <c r="C7" i="1"/>
  <c r="C6" i="1"/>
  <c r="B48" i="1" l="1"/>
  <c r="B46" i="1"/>
  <c r="B45" i="1"/>
  <c r="B28" i="1" l="1"/>
  <c r="B26" i="1"/>
</calcChain>
</file>

<file path=xl/sharedStrings.xml><?xml version="1.0" encoding="utf-8"?>
<sst xmlns="http://schemas.openxmlformats.org/spreadsheetml/2006/main" count="30" uniqueCount="13">
  <si>
    <t>Työeläkevakuutusyhtiöiden vakavaraisuus</t>
  </si>
  <si>
    <t>Oma pääoma, milj. euroa</t>
  </si>
  <si>
    <t>Eläkekassojen ja -säätiöiden vakavaraisuus</t>
  </si>
  <si>
    <t>Työeläkevakuutussektorin vakavaraisuus</t>
  </si>
  <si>
    <t>Vakavaraisuuspääoma, milj. euroa</t>
  </si>
  <si>
    <t>Vastuuvelka*, milj. euroa</t>
  </si>
  <si>
    <t>* Vähennettynä lain mukaisilla erillä.</t>
  </si>
  <si>
    <t>Vakavaraisuusasema (vakavaraisuuspääoma vähimmäispääomavaatimuksesta)</t>
  </si>
  <si>
    <t>Eläkevarat vastuuvelasta, %</t>
  </si>
  <si>
    <t>Vakavaraisuusaste, %  (vakavaraisuuspääoma vastuuvelasta)</t>
  </si>
  <si>
    <t>Riskiperusteinen vakavaraisuusasema**</t>
  </si>
  <si>
    <t>** Q1/2017 ei vertailukelpoinen edellisten arvojen kanssa.</t>
  </si>
  <si>
    <t>Finanssivalvonta – julkaistu 12.12.2017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</si>
</sst>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_-* #,##0.00\ &quot;mk&quot;_-;\-* #,##0.00\ &quot;mk&quot;_-;_-* &quot;-&quot;??\ &quot;mk&quot;_-;_-@_-"/>
    <numFmt numFmtId="166" formatCode="_-* #,##0.00\ _m_k_-;\-* #,##0.00\ _m_k_-;_-* &quot;-&quot;??\ _m_k_-;_-@_-"/>
    <numFmt numFmtId="167" formatCode="0.0"/>
    <numFmt numFmtId="168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1794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0" fillId="28" borderId="2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6" fillId="31" borderId="1" applyNumberFormat="0" applyAlignment="0" applyProtection="0"/>
    <xf numFmtId="0" fontId="16" fillId="31" borderId="1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6" fillId="0" borderId="0"/>
    <xf numFmtId="0" fontId="6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6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5" fillId="0" borderId="0"/>
    <xf numFmtId="0" fontId="5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21" fillId="27" borderId="8" applyNumberFormat="0" applyAlignment="0" applyProtection="0"/>
    <xf numFmtId="0" fontId="21" fillId="27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0" fillId="0" borderId="0" xfId="879" applyFont="1" applyAlignment="1">
      <alignment vertical="top"/>
    </xf>
    <xf numFmtId="0" fontId="30" fillId="0" borderId="0" xfId="879" applyFont="1" applyBorder="1" applyAlignment="1">
      <alignment vertical="top"/>
    </xf>
    <xf numFmtId="14" fontId="29" fillId="0" borderId="0" xfId="879" applyNumberFormat="1" applyFont="1" applyBorder="1" applyAlignment="1">
      <alignment vertical="top"/>
    </xf>
    <xf numFmtId="3" fontId="30" fillId="0" borderId="0" xfId="1665" applyNumberFormat="1" applyFont="1" applyFill="1" applyBorder="1" applyAlignment="1">
      <alignment vertical="top"/>
    </xf>
    <xf numFmtId="167" fontId="30" fillId="0" borderId="0" xfId="1665" applyNumberFormat="1" applyFont="1" applyFill="1" applyBorder="1" applyAlignment="1">
      <alignment vertical="top"/>
    </xf>
    <xf numFmtId="0" fontId="30" fillId="33" borderId="0" xfId="1445" applyFont="1" applyFill="1" applyBorder="1" applyAlignment="1">
      <alignment horizontal="left" vertical="top" indent="1"/>
    </xf>
    <xf numFmtId="0" fontId="30" fillId="0" borderId="0" xfId="879" applyFont="1" applyAlignment="1">
      <alignment horizontal="left" vertical="top" indent="1"/>
    </xf>
    <xf numFmtId="0" fontId="30" fillId="35" borderId="10" xfId="1445" applyFont="1" applyFill="1" applyBorder="1" applyAlignment="1">
      <alignment horizontal="left" vertical="top" indent="1"/>
    </xf>
    <xf numFmtId="14" fontId="29" fillId="35" borderId="10" xfId="1445" applyNumberFormat="1" applyFont="1" applyFill="1" applyBorder="1" applyAlignment="1">
      <alignment horizontal="right" vertical="top"/>
    </xf>
    <xf numFmtId="0" fontId="29" fillId="33" borderId="0" xfId="1445" applyFont="1" applyFill="1" applyBorder="1" applyAlignment="1">
      <alignment horizontal="left" vertical="top" indent="1"/>
    </xf>
    <xf numFmtId="14" fontId="29" fillId="33" borderId="0" xfId="1445" applyNumberFormat="1" applyFont="1" applyFill="1" applyBorder="1" applyAlignment="1">
      <alignment horizontal="right" vertical="top"/>
    </xf>
    <xf numFmtId="0" fontId="30" fillId="33" borderId="0" xfId="879" applyNumberFormat="1" applyFont="1" applyFill="1" applyBorder="1" applyAlignment="1">
      <alignment horizontal="left" vertical="top" wrapText="1" indent="1"/>
    </xf>
    <xf numFmtId="0" fontId="30" fillId="33" borderId="0" xfId="879" applyFont="1" applyFill="1" applyBorder="1" applyAlignment="1">
      <alignment horizontal="left" vertical="top" indent="1"/>
    </xf>
    <xf numFmtId="0" fontId="28" fillId="33" borderId="0" xfId="879" applyFont="1" applyFill="1" applyBorder="1" applyAlignment="1">
      <alignment horizontal="left" vertical="top" indent="1"/>
    </xf>
    <xf numFmtId="0" fontId="30" fillId="35" borderId="10" xfId="879" applyFont="1" applyFill="1" applyBorder="1" applyAlignment="1">
      <alignment horizontal="left" vertical="top" indent="1"/>
    </xf>
    <xf numFmtId="0" fontId="29" fillId="36" borderId="0" xfId="1445" applyFont="1" applyFill="1" applyBorder="1"/>
    <xf numFmtId="14" fontId="29" fillId="36" borderId="0" xfId="1445" applyNumberFormat="1" applyFont="1" applyFill="1" applyBorder="1" applyAlignment="1">
      <alignment horizontal="right"/>
    </xf>
    <xf numFmtId="0" fontId="30" fillId="35" borderId="10" xfId="879" applyFont="1" applyFill="1" applyBorder="1" applyAlignment="1">
      <alignment horizontal="left" vertical="top" indent="2"/>
    </xf>
    <xf numFmtId="0" fontId="30" fillId="33" borderId="0" xfId="879" applyFont="1" applyFill="1" applyAlignment="1">
      <alignment horizontal="left" vertical="top" indent="1"/>
    </xf>
    <xf numFmtId="0" fontId="28" fillId="34" borderId="0" xfId="1445" applyFont="1" applyFill="1" applyBorder="1" applyAlignment="1">
      <alignment horizontal="left" vertical="top"/>
    </xf>
    <xf numFmtId="0" fontId="30" fillId="35" borderId="0" xfId="1445" applyFont="1" applyFill="1" applyAlignment="1">
      <alignment horizontal="left" vertical="top"/>
    </xf>
    <xf numFmtId="0" fontId="28" fillId="34" borderId="0" xfId="879" applyFont="1" applyFill="1" applyBorder="1" applyAlignment="1">
      <alignment horizontal="left" vertical="top"/>
    </xf>
    <xf numFmtId="0" fontId="30" fillId="35" borderId="0" xfId="879" applyFont="1" applyFill="1" applyAlignment="1">
      <alignment horizontal="left" vertical="top"/>
    </xf>
    <xf numFmtId="0" fontId="30" fillId="35" borderId="0" xfId="879" applyFont="1" applyFill="1" applyBorder="1" applyAlignment="1">
      <alignment horizontal="left" vertical="top"/>
    </xf>
    <xf numFmtId="0" fontId="30" fillId="35" borderId="0" xfId="1445" applyFont="1" applyFill="1" applyBorder="1" applyAlignment="1">
      <alignment horizontal="left"/>
    </xf>
    <xf numFmtId="0" fontId="30" fillId="35" borderId="0" xfId="1445" applyFont="1" applyFill="1" applyBorder="1" applyAlignment="1">
      <alignment horizontal="left" wrapText="1"/>
    </xf>
    <xf numFmtId="0" fontId="30" fillId="33" borderId="0" xfId="879" applyFont="1" applyFill="1" applyAlignment="1">
      <alignment horizontal="left"/>
    </xf>
    <xf numFmtId="0" fontId="30" fillId="33" borderId="0" xfId="879" applyFont="1" applyFill="1" applyAlignment="1">
      <alignment horizontal="left" vertical="top"/>
    </xf>
    <xf numFmtId="0" fontId="30" fillId="33" borderId="0" xfId="879" applyNumberFormat="1" applyFont="1" applyFill="1" applyBorder="1" applyAlignment="1">
      <alignment horizontal="left" vertical="top" wrapText="1"/>
    </xf>
    <xf numFmtId="0" fontId="29" fillId="33" borderId="0" xfId="879" applyFont="1" applyFill="1" applyAlignment="1">
      <alignment horizontal="right" vertical="top"/>
    </xf>
    <xf numFmtId="0" fontId="29" fillId="33" borderId="0" xfId="879" applyFont="1" applyFill="1" applyAlignment="1">
      <alignment horizontal="right" vertical="top" indent="1"/>
    </xf>
    <xf numFmtId="0" fontId="30" fillId="33" borderId="0" xfId="879" applyFont="1" applyFill="1" applyBorder="1" applyAlignment="1">
      <alignment horizontal="right" vertical="top"/>
    </xf>
    <xf numFmtId="0" fontId="30" fillId="33" borderId="0" xfId="879" applyFont="1" applyFill="1" applyBorder="1" applyAlignment="1">
      <alignment horizontal="right" vertical="top" indent="1"/>
    </xf>
    <xf numFmtId="0" fontId="31" fillId="34" borderId="0" xfId="879" applyFont="1" applyFill="1" applyBorder="1" applyAlignment="1">
      <alignment horizontal="right" vertical="top"/>
    </xf>
    <xf numFmtId="0" fontId="31" fillId="34" borderId="0" xfId="879" applyFont="1" applyFill="1" applyBorder="1" applyAlignment="1">
      <alignment horizontal="right" vertical="top" indent="1"/>
    </xf>
    <xf numFmtId="14" fontId="29" fillId="33" borderId="0" xfId="1445" applyNumberFormat="1" applyFont="1" applyFill="1" applyBorder="1" applyAlignment="1">
      <alignment horizontal="right" vertical="top" indent="1"/>
    </xf>
    <xf numFmtId="14" fontId="29" fillId="35" borderId="10" xfId="1445" applyNumberFormat="1" applyFont="1" applyFill="1" applyBorder="1" applyAlignment="1">
      <alignment horizontal="right" vertical="top" indent="1"/>
    </xf>
    <xf numFmtId="3" fontId="30" fillId="35" borderId="0" xfId="1445" applyNumberFormat="1" applyFont="1" applyFill="1" applyBorder="1" applyAlignment="1">
      <alignment horizontal="right" vertical="top"/>
    </xf>
    <xf numFmtId="3" fontId="30" fillId="35" borderId="0" xfId="1445" applyNumberFormat="1" applyFont="1" applyFill="1" applyBorder="1" applyAlignment="1">
      <alignment horizontal="right" vertical="top" indent="1"/>
    </xf>
    <xf numFmtId="3" fontId="30" fillId="35" borderId="0" xfId="879" applyNumberFormat="1" applyFont="1" applyFill="1" applyAlignment="1">
      <alignment horizontal="right" vertical="top"/>
    </xf>
    <xf numFmtId="0" fontId="30" fillId="35" borderId="0" xfId="1445" applyFont="1" applyFill="1" applyAlignment="1">
      <alignment horizontal="right" vertical="top"/>
    </xf>
    <xf numFmtId="168" fontId="30" fillId="35" borderId="0" xfId="1445" applyNumberFormat="1" applyFont="1" applyFill="1" applyBorder="1" applyAlignment="1">
      <alignment horizontal="right" vertical="top"/>
    </xf>
    <xf numFmtId="168" fontId="30" fillId="35" borderId="0" xfId="1445" applyNumberFormat="1" applyFont="1" applyFill="1" applyBorder="1" applyAlignment="1">
      <alignment horizontal="right" vertical="top" indent="1"/>
    </xf>
    <xf numFmtId="167" fontId="30" fillId="35" borderId="0" xfId="1445" applyNumberFormat="1" applyFont="1" applyFill="1" applyAlignment="1">
      <alignment horizontal="right" vertical="top"/>
    </xf>
    <xf numFmtId="167" fontId="30" fillId="35" borderId="0" xfId="1445" applyNumberFormat="1" applyFont="1" applyFill="1" applyAlignment="1">
      <alignment horizontal="right" vertical="top" indent="1"/>
    </xf>
    <xf numFmtId="167" fontId="30" fillId="35" borderId="0" xfId="1445" applyNumberFormat="1" applyFont="1" applyFill="1" applyBorder="1" applyAlignment="1">
      <alignment horizontal="right" vertical="top"/>
    </xf>
    <xf numFmtId="167" fontId="30" fillId="35" borderId="0" xfId="1445" applyNumberFormat="1" applyFont="1" applyFill="1" applyBorder="1" applyAlignment="1">
      <alignment horizontal="right" vertical="top" indent="1"/>
    </xf>
    <xf numFmtId="0" fontId="30" fillId="33" borderId="0" xfId="1445" applyFont="1" applyFill="1" applyBorder="1" applyAlignment="1">
      <alignment horizontal="right" vertical="top"/>
    </xf>
    <xf numFmtId="0" fontId="30" fillId="33" borderId="0" xfId="879" applyNumberFormat="1" applyFont="1" applyFill="1" applyBorder="1" applyAlignment="1">
      <alignment horizontal="right" vertical="top" wrapText="1" indent="1"/>
    </xf>
    <xf numFmtId="0" fontId="30" fillId="34" borderId="0" xfId="879" applyFont="1" applyFill="1" applyAlignment="1">
      <alignment horizontal="right" vertical="top"/>
    </xf>
    <xf numFmtId="0" fontId="30" fillId="34" borderId="0" xfId="879" applyFont="1" applyFill="1" applyAlignment="1">
      <alignment horizontal="right" vertical="top" indent="1"/>
    </xf>
    <xf numFmtId="14" fontId="28" fillId="33" borderId="0" xfId="879" applyNumberFormat="1" applyFont="1" applyFill="1" applyBorder="1" applyAlignment="1">
      <alignment horizontal="right" vertical="top"/>
    </xf>
    <xf numFmtId="14" fontId="28" fillId="33" borderId="0" xfId="879" applyNumberFormat="1" applyFont="1" applyFill="1" applyBorder="1" applyAlignment="1">
      <alignment horizontal="right" vertical="top" indent="1"/>
    </xf>
    <xf numFmtId="14" fontId="29" fillId="35" borderId="10" xfId="879" applyNumberFormat="1" applyFont="1" applyFill="1" applyBorder="1" applyAlignment="1">
      <alignment horizontal="right" vertical="top"/>
    </xf>
    <xf numFmtId="3" fontId="30" fillId="35" borderId="0" xfId="1793" applyNumberFormat="1" applyFont="1" applyFill="1" applyBorder="1" applyAlignment="1">
      <alignment horizontal="right" vertical="top"/>
    </xf>
    <xf numFmtId="3" fontId="30" fillId="35" borderId="0" xfId="1793" applyNumberFormat="1" applyFont="1" applyFill="1" applyBorder="1" applyAlignment="1">
      <alignment horizontal="right" vertical="top" indent="1"/>
    </xf>
    <xf numFmtId="167" fontId="30" fillId="35" borderId="0" xfId="1793" applyNumberFormat="1" applyFont="1" applyFill="1" applyBorder="1" applyAlignment="1">
      <alignment horizontal="right" vertical="top"/>
    </xf>
    <xf numFmtId="167" fontId="30" fillId="35" borderId="0" xfId="1793" applyNumberFormat="1" applyFont="1" applyFill="1" applyBorder="1" applyAlignment="1">
      <alignment horizontal="right" vertical="top" indent="1"/>
    </xf>
    <xf numFmtId="167" fontId="30" fillId="35" borderId="0" xfId="879" applyNumberFormat="1" applyFont="1" applyFill="1" applyBorder="1" applyAlignment="1">
      <alignment horizontal="right" vertical="top"/>
    </xf>
    <xf numFmtId="167" fontId="30" fillId="35" borderId="0" xfId="879" applyNumberFormat="1" applyFont="1" applyFill="1" applyBorder="1" applyAlignment="1">
      <alignment horizontal="right" vertical="top" indent="1"/>
    </xf>
    <xf numFmtId="0" fontId="30" fillId="33" borderId="0" xfId="879" applyNumberFormat="1" applyFont="1" applyFill="1" applyBorder="1" applyAlignment="1">
      <alignment horizontal="right" vertical="top" wrapText="1"/>
    </xf>
    <xf numFmtId="0" fontId="30" fillId="33" borderId="0" xfId="879" applyFont="1" applyFill="1" applyAlignment="1">
      <alignment horizontal="right" vertical="top"/>
    </xf>
    <xf numFmtId="0" fontId="30" fillId="33" borderId="0" xfId="879" applyFont="1" applyFill="1" applyAlignment="1">
      <alignment horizontal="right" vertical="top" indent="1"/>
    </xf>
    <xf numFmtId="0" fontId="30" fillId="34" borderId="0" xfId="879" applyFont="1" applyFill="1" applyBorder="1" applyAlignment="1">
      <alignment horizontal="right" vertical="top"/>
    </xf>
    <xf numFmtId="14" fontId="29" fillId="36" borderId="0" xfId="1445" applyNumberFormat="1" applyFont="1" applyFill="1" applyBorder="1" applyAlignment="1">
      <alignment horizontal="right" indent="1"/>
    </xf>
    <xf numFmtId="14" fontId="29" fillId="35" borderId="10" xfId="879" applyNumberFormat="1" applyFont="1" applyFill="1" applyBorder="1" applyAlignment="1">
      <alignment horizontal="right" vertical="top" indent="1"/>
    </xf>
    <xf numFmtId="3" fontId="30" fillId="35" borderId="0" xfId="1445" applyNumberFormat="1" applyFont="1" applyFill="1" applyBorder="1" applyAlignment="1">
      <alignment horizontal="right"/>
    </xf>
    <xf numFmtId="3" fontId="30" fillId="35" borderId="0" xfId="1445" applyNumberFormat="1" applyFont="1" applyFill="1" applyBorder="1" applyAlignment="1">
      <alignment horizontal="right" indent="1"/>
    </xf>
    <xf numFmtId="3" fontId="30" fillId="35" borderId="0" xfId="879" applyNumberFormat="1" applyFont="1" applyFill="1" applyBorder="1" applyAlignment="1">
      <alignment horizontal="right"/>
    </xf>
    <xf numFmtId="3" fontId="30" fillId="35" borderId="0" xfId="879" applyNumberFormat="1" applyFont="1" applyFill="1" applyBorder="1" applyAlignment="1">
      <alignment horizontal="right" indent="1"/>
    </xf>
    <xf numFmtId="168" fontId="30" fillId="35" borderId="0" xfId="1445" applyNumberFormat="1" applyFont="1" applyFill="1" applyBorder="1" applyAlignment="1">
      <alignment horizontal="right"/>
    </xf>
    <xf numFmtId="168" fontId="30" fillId="35" borderId="0" xfId="1445" applyNumberFormat="1" applyFont="1" applyFill="1" applyBorder="1" applyAlignment="1">
      <alignment horizontal="right" indent="1"/>
    </xf>
    <xf numFmtId="167" fontId="30" fillId="35" borderId="0" xfId="1445" applyNumberFormat="1" applyFont="1" applyFill="1" applyBorder="1" applyAlignment="1">
      <alignment horizontal="right"/>
    </xf>
    <xf numFmtId="0" fontId="30" fillId="35" borderId="0" xfId="879" applyFont="1" applyFill="1" applyBorder="1" applyAlignment="1">
      <alignment horizontal="right" vertical="top"/>
    </xf>
    <xf numFmtId="0" fontId="30" fillId="35" borderId="0" xfId="879" applyFont="1" applyFill="1" applyBorder="1" applyAlignment="1">
      <alignment horizontal="right" vertical="top" indent="1"/>
    </xf>
    <xf numFmtId="0" fontId="30" fillId="35" borderId="0" xfId="1445" applyFont="1" applyFill="1" applyBorder="1" applyAlignment="1">
      <alignment horizontal="right"/>
    </xf>
    <xf numFmtId="167" fontId="30" fillId="35" borderId="0" xfId="1445" applyNumberFormat="1" applyFont="1" applyFill="1" applyBorder="1" applyAlignment="1">
      <alignment horizontal="right" indent="1"/>
    </xf>
    <xf numFmtId="0" fontId="30" fillId="33" borderId="0" xfId="879" applyFont="1" applyFill="1" applyAlignment="1">
      <alignment horizontal="right"/>
    </xf>
    <xf numFmtId="0" fontId="30" fillId="33" borderId="0" xfId="879" applyFont="1" applyFill="1" applyAlignment="1">
      <alignment horizontal="right" indent="1"/>
    </xf>
    <xf numFmtId="0" fontId="30" fillId="0" borderId="0" xfId="879" applyFont="1" applyAlignment="1">
      <alignment horizontal="right" vertical="top"/>
    </xf>
    <xf numFmtId="0" fontId="30" fillId="0" borderId="0" xfId="879" applyFont="1" applyAlignment="1">
      <alignment horizontal="right" vertical="top" indent="1"/>
    </xf>
    <xf numFmtId="0" fontId="30" fillId="33" borderId="0" xfId="879" applyNumberFormat="1" applyFont="1" applyFill="1" applyBorder="1" applyAlignment="1">
      <alignment horizontal="left" vertical="top" wrapText="1"/>
    </xf>
  </cellXfs>
  <cellStyles count="1794">
    <cellStyle name="20% - Accent1 2" xfId="1"/>
    <cellStyle name="20% - Accent1 2 2" xfId="2"/>
    <cellStyle name="20% - Accent1 2 2 2" xfId="1610"/>
    <cellStyle name="20% - Accent1 2 2 2 2" xfId="1738"/>
    <cellStyle name="20% - Accent1 2 2 3" xfId="1681"/>
    <cellStyle name="20% - Accent1 2 3" xfId="1609"/>
    <cellStyle name="20% - Accent1 2 3 2" xfId="1737"/>
    <cellStyle name="20% - Accent1 2 4" xfId="1680"/>
    <cellStyle name="20% - Accent1 3" xfId="3"/>
    <cellStyle name="20% - Accent1 3 2" xfId="1611"/>
    <cellStyle name="20% - Accent1 3 2 2" xfId="1739"/>
    <cellStyle name="20% - Accent1 3 3" xfId="1682"/>
    <cellStyle name="20% - Accent1 4" xfId="4"/>
    <cellStyle name="20% - Accent1 4 2" xfId="1612"/>
    <cellStyle name="20% - Accent1 4 2 2" xfId="1740"/>
    <cellStyle name="20% - Accent1 4 3" xfId="1683"/>
    <cellStyle name="20% - Accent2 2" xfId="5"/>
    <cellStyle name="20% - Accent2 2 2" xfId="6"/>
    <cellStyle name="20% - Accent2 2 2 2" xfId="1614"/>
    <cellStyle name="20% - Accent2 2 2 2 2" xfId="1742"/>
    <cellStyle name="20% - Accent2 2 2 3" xfId="1685"/>
    <cellStyle name="20% - Accent2 2 3" xfId="1613"/>
    <cellStyle name="20% - Accent2 2 3 2" xfId="1741"/>
    <cellStyle name="20% - Accent2 2 4" xfId="1684"/>
    <cellStyle name="20% - Accent2 3" xfId="7"/>
    <cellStyle name="20% - Accent2 3 2" xfId="1615"/>
    <cellStyle name="20% - Accent2 3 2 2" xfId="1743"/>
    <cellStyle name="20% - Accent2 3 3" xfId="1686"/>
    <cellStyle name="20% - Accent2 4" xfId="8"/>
    <cellStyle name="20% - Accent2 4 2" xfId="1616"/>
    <cellStyle name="20% - Accent2 4 2 2" xfId="1744"/>
    <cellStyle name="20% - Accent2 4 3" xfId="1687"/>
    <cellStyle name="20% - Accent3 2" xfId="9"/>
    <cellStyle name="20% - Accent3 2 2" xfId="10"/>
    <cellStyle name="20% - Accent3 2 2 2" xfId="1618"/>
    <cellStyle name="20% - Accent3 2 2 2 2" xfId="1746"/>
    <cellStyle name="20% - Accent3 2 2 3" xfId="1689"/>
    <cellStyle name="20% - Accent3 2 3" xfId="1617"/>
    <cellStyle name="20% - Accent3 2 3 2" xfId="1745"/>
    <cellStyle name="20% - Accent3 2 4" xfId="1688"/>
    <cellStyle name="20% - Accent3 3" xfId="11"/>
    <cellStyle name="20% - Accent3 3 2" xfId="1619"/>
    <cellStyle name="20% - Accent3 3 2 2" xfId="1747"/>
    <cellStyle name="20% - Accent3 3 3" xfId="1690"/>
    <cellStyle name="20% - Accent3 4" xfId="12"/>
    <cellStyle name="20% - Accent3 4 2" xfId="1620"/>
    <cellStyle name="20% - Accent3 4 2 2" xfId="1748"/>
    <cellStyle name="20% - Accent3 4 3" xfId="1691"/>
    <cellStyle name="20% - Accent4 2" xfId="13"/>
    <cellStyle name="20% - Accent4 2 2" xfId="14"/>
    <cellStyle name="20% - Accent4 2 2 2" xfId="1622"/>
    <cellStyle name="20% - Accent4 2 2 2 2" xfId="1750"/>
    <cellStyle name="20% - Accent4 2 2 3" xfId="1693"/>
    <cellStyle name="20% - Accent4 2 3" xfId="1621"/>
    <cellStyle name="20% - Accent4 2 3 2" xfId="1749"/>
    <cellStyle name="20% - Accent4 2 4" xfId="1692"/>
    <cellStyle name="20% - Accent4 3" xfId="15"/>
    <cellStyle name="20% - Accent4 3 2" xfId="1623"/>
    <cellStyle name="20% - Accent4 3 2 2" xfId="1751"/>
    <cellStyle name="20% - Accent4 3 3" xfId="1694"/>
    <cellStyle name="20% - Accent4 4" xfId="16"/>
    <cellStyle name="20% - Accent4 4 2" xfId="1624"/>
    <cellStyle name="20% - Accent4 4 2 2" xfId="1752"/>
    <cellStyle name="20% - Accent4 4 3" xfId="1695"/>
    <cellStyle name="20% - Accent5 2" xfId="17"/>
    <cellStyle name="20% - Accent5 2 2" xfId="18"/>
    <cellStyle name="20% - Accent5 2 2 2" xfId="1626"/>
    <cellStyle name="20% - Accent5 2 2 2 2" xfId="1754"/>
    <cellStyle name="20% - Accent5 2 2 3" xfId="1697"/>
    <cellStyle name="20% - Accent5 2 3" xfId="1625"/>
    <cellStyle name="20% - Accent5 2 3 2" xfId="1753"/>
    <cellStyle name="20% - Accent5 2 4" xfId="1696"/>
    <cellStyle name="20% - Accent5 3" xfId="19"/>
    <cellStyle name="20% - Accent5 3 2" xfId="1627"/>
    <cellStyle name="20% - Accent5 3 2 2" xfId="1755"/>
    <cellStyle name="20% - Accent5 3 3" xfId="1698"/>
    <cellStyle name="20% - Accent5 4" xfId="20"/>
    <cellStyle name="20% - Accent5 4 2" xfId="1628"/>
    <cellStyle name="20% - Accent5 4 2 2" xfId="1756"/>
    <cellStyle name="20% - Accent5 4 3" xfId="1699"/>
    <cellStyle name="20% - Accent6 2" xfId="21"/>
    <cellStyle name="20% - Accent6 2 2" xfId="22"/>
    <cellStyle name="20% - Accent6 2 2 2" xfId="1630"/>
    <cellStyle name="20% - Accent6 2 2 2 2" xfId="1758"/>
    <cellStyle name="20% - Accent6 2 2 3" xfId="1701"/>
    <cellStyle name="20% - Accent6 2 3" xfId="1629"/>
    <cellStyle name="20% - Accent6 2 3 2" xfId="1757"/>
    <cellStyle name="20% - Accent6 2 4" xfId="1700"/>
    <cellStyle name="20% - Accent6 3" xfId="23"/>
    <cellStyle name="20% - Accent6 3 2" xfId="1631"/>
    <cellStyle name="20% - Accent6 3 2 2" xfId="1759"/>
    <cellStyle name="20% - Accent6 3 3" xfId="1702"/>
    <cellStyle name="20% - Accent6 4" xfId="24"/>
    <cellStyle name="20% - Accent6 4 2" xfId="1632"/>
    <cellStyle name="20% - Accent6 4 2 2" xfId="1760"/>
    <cellStyle name="20% - Accent6 4 3" xfId="1703"/>
    <cellStyle name="40% - Accent1 2" xfId="25"/>
    <cellStyle name="40% - Accent1 2 2" xfId="26"/>
    <cellStyle name="40% - Accent1 2 2 2" xfId="1634"/>
    <cellStyle name="40% - Accent1 2 2 2 2" xfId="1762"/>
    <cellStyle name="40% - Accent1 2 2 3" xfId="1705"/>
    <cellStyle name="40% - Accent1 2 3" xfId="1633"/>
    <cellStyle name="40% - Accent1 2 3 2" xfId="1761"/>
    <cellStyle name="40% - Accent1 2 4" xfId="1704"/>
    <cellStyle name="40% - Accent1 3" xfId="27"/>
    <cellStyle name="40% - Accent1 3 2" xfId="1635"/>
    <cellStyle name="40% - Accent1 3 2 2" xfId="1763"/>
    <cellStyle name="40% - Accent1 3 3" xfId="1706"/>
    <cellStyle name="40% - Accent1 4" xfId="28"/>
    <cellStyle name="40% - Accent1 4 2" xfId="1636"/>
    <cellStyle name="40% - Accent1 4 2 2" xfId="1764"/>
    <cellStyle name="40% - Accent1 4 3" xfId="1707"/>
    <cellStyle name="40% - Accent2 2" xfId="29"/>
    <cellStyle name="40% - Accent2 2 2" xfId="30"/>
    <cellStyle name="40% - Accent2 2 2 2" xfId="1638"/>
    <cellStyle name="40% - Accent2 2 2 2 2" xfId="1766"/>
    <cellStyle name="40% - Accent2 2 2 3" xfId="1709"/>
    <cellStyle name="40% - Accent2 2 3" xfId="1637"/>
    <cellStyle name="40% - Accent2 2 3 2" xfId="1765"/>
    <cellStyle name="40% - Accent2 2 4" xfId="1708"/>
    <cellStyle name="40% - Accent2 3" xfId="31"/>
    <cellStyle name="40% - Accent2 3 2" xfId="1639"/>
    <cellStyle name="40% - Accent2 3 2 2" xfId="1767"/>
    <cellStyle name="40% - Accent2 3 3" xfId="1710"/>
    <cellStyle name="40% - Accent2 4" xfId="32"/>
    <cellStyle name="40% - Accent2 4 2" xfId="1640"/>
    <cellStyle name="40% - Accent2 4 2 2" xfId="1768"/>
    <cellStyle name="40% - Accent2 4 3" xfId="1711"/>
    <cellStyle name="40% - Accent3 2" xfId="33"/>
    <cellStyle name="40% - Accent3 2 2" xfId="34"/>
    <cellStyle name="40% - Accent3 2 2 2" xfId="1642"/>
    <cellStyle name="40% - Accent3 2 2 2 2" xfId="1770"/>
    <cellStyle name="40% - Accent3 2 2 3" xfId="1713"/>
    <cellStyle name="40% - Accent3 2 3" xfId="1641"/>
    <cellStyle name="40% - Accent3 2 3 2" xfId="1769"/>
    <cellStyle name="40% - Accent3 2 4" xfId="1712"/>
    <cellStyle name="40% - Accent3 3" xfId="35"/>
    <cellStyle name="40% - Accent3 3 2" xfId="1643"/>
    <cellStyle name="40% - Accent3 3 2 2" xfId="1771"/>
    <cellStyle name="40% - Accent3 3 3" xfId="1714"/>
    <cellStyle name="40% - Accent3 4" xfId="36"/>
    <cellStyle name="40% - Accent3 4 2" xfId="1644"/>
    <cellStyle name="40% - Accent3 4 2 2" xfId="1772"/>
    <cellStyle name="40% - Accent3 4 3" xfId="1715"/>
    <cellStyle name="40% - Accent4 2" xfId="37"/>
    <cellStyle name="40% - Accent4 2 2" xfId="38"/>
    <cellStyle name="40% - Accent4 2 2 2" xfId="1646"/>
    <cellStyle name="40% - Accent4 2 2 2 2" xfId="1774"/>
    <cellStyle name="40% - Accent4 2 2 3" xfId="1717"/>
    <cellStyle name="40% - Accent4 2 3" xfId="1645"/>
    <cellStyle name="40% - Accent4 2 3 2" xfId="1773"/>
    <cellStyle name="40% - Accent4 2 4" xfId="1716"/>
    <cellStyle name="40% - Accent4 3" xfId="39"/>
    <cellStyle name="40% - Accent4 3 2" xfId="1647"/>
    <cellStyle name="40% - Accent4 3 2 2" xfId="1775"/>
    <cellStyle name="40% - Accent4 3 3" xfId="1718"/>
    <cellStyle name="40% - Accent4 4" xfId="40"/>
    <cellStyle name="40% - Accent4 4 2" xfId="1648"/>
    <cellStyle name="40% - Accent4 4 2 2" xfId="1776"/>
    <cellStyle name="40% - Accent4 4 3" xfId="1719"/>
    <cellStyle name="40% - Accent5 2" xfId="41"/>
    <cellStyle name="40% - Accent5 2 2" xfId="42"/>
    <cellStyle name="40% - Accent5 2 2 2" xfId="1650"/>
    <cellStyle name="40% - Accent5 2 2 2 2" xfId="1778"/>
    <cellStyle name="40% - Accent5 2 2 3" xfId="1721"/>
    <cellStyle name="40% - Accent5 2 3" xfId="1649"/>
    <cellStyle name="40% - Accent5 2 3 2" xfId="1777"/>
    <cellStyle name="40% - Accent5 2 4" xfId="1720"/>
    <cellStyle name="40% - Accent5 3" xfId="43"/>
    <cellStyle name="40% - Accent5 3 2" xfId="1651"/>
    <cellStyle name="40% - Accent5 3 2 2" xfId="1779"/>
    <cellStyle name="40% - Accent5 3 3" xfId="1722"/>
    <cellStyle name="40% - Accent5 4" xfId="44"/>
    <cellStyle name="40% - Accent5 4 2" xfId="1652"/>
    <cellStyle name="40% - Accent5 4 2 2" xfId="1780"/>
    <cellStyle name="40% - Accent5 4 3" xfId="1723"/>
    <cellStyle name="40% - Accent6 2" xfId="45"/>
    <cellStyle name="40% - Accent6 2 2" xfId="46"/>
    <cellStyle name="40% - Accent6 2 2 2" xfId="1654"/>
    <cellStyle name="40% - Accent6 2 2 2 2" xfId="1782"/>
    <cellStyle name="40% - Accent6 2 2 3" xfId="1725"/>
    <cellStyle name="40% - Accent6 2 3" xfId="1653"/>
    <cellStyle name="40% - Accent6 2 3 2" xfId="1781"/>
    <cellStyle name="40% - Accent6 2 4" xfId="1724"/>
    <cellStyle name="40% - Accent6 3" xfId="47"/>
    <cellStyle name="40% - Accent6 3 2" xfId="1655"/>
    <cellStyle name="40% - Accent6 3 2 2" xfId="1783"/>
    <cellStyle name="40% - Accent6 3 3" xfId="1726"/>
    <cellStyle name="40% - Accent6 4" xfId="48"/>
    <cellStyle name="40% - Accent6 4 2" xfId="1656"/>
    <cellStyle name="40% - Accent6 4 2 2" xfId="1784"/>
    <cellStyle name="40% - Accent6 4 3" xfId="1727"/>
    <cellStyle name="60% - Accent1 2" xfId="49"/>
    <cellStyle name="60% - Accent1 3" xfId="50"/>
    <cellStyle name="60% - Accent2 2" xfId="51"/>
    <cellStyle name="60% - Accent2 3" xfId="52"/>
    <cellStyle name="60% - Accent3 2" xfId="53"/>
    <cellStyle name="60% - Accent3 3" xfId="54"/>
    <cellStyle name="60% - Accent4 2" xfId="55"/>
    <cellStyle name="60% - Accent4 3" xfId="56"/>
    <cellStyle name="60% - Accent5 2" xfId="57"/>
    <cellStyle name="60% - Accent5 3" xfId="58"/>
    <cellStyle name="60% - Accent6 2" xfId="59"/>
    <cellStyle name="60% - Accent6 3" xfId="60"/>
    <cellStyle name="Accent1 2" xfId="61"/>
    <cellStyle name="Accent1 3" xfId="62"/>
    <cellStyle name="Accent2 2" xfId="63"/>
    <cellStyle name="Accent2 3" xfId="64"/>
    <cellStyle name="Accent3 2" xfId="65"/>
    <cellStyle name="Accent3 3" xfId="66"/>
    <cellStyle name="Accent4 2" xfId="67"/>
    <cellStyle name="Accent4 3" xfId="68"/>
    <cellStyle name="Accent5 2" xfId="69"/>
    <cellStyle name="Accent5 3" xfId="70"/>
    <cellStyle name="Accent6 2" xfId="71"/>
    <cellStyle name="Accent6 3" xfId="72"/>
    <cellStyle name="Bad 2" xfId="73"/>
    <cellStyle name="Bad 3" xfId="74"/>
    <cellStyle name="Calculation 2" xfId="75"/>
    <cellStyle name="Calculation 3" xfId="76"/>
    <cellStyle name="Check Cell 2" xfId="77"/>
    <cellStyle name="Check Cell 3" xfId="78"/>
    <cellStyle name="Erotin 2" xfId="79"/>
    <cellStyle name="Erotin 3" xfId="80"/>
    <cellStyle name="Erotin 4" xfId="81"/>
    <cellStyle name="Explanatory Text 2" xfId="82"/>
    <cellStyle name="Explanatory Text 3" xfId="83"/>
    <cellStyle name="Följde hyperlänken" xfId="84"/>
    <cellStyle name="Följde hyperlänken 10" xfId="85"/>
    <cellStyle name="Följde hyperlänken 10 2" xfId="86"/>
    <cellStyle name="Följde hyperlänken 10 3" xfId="87"/>
    <cellStyle name="Följde hyperlänken 10_EV € lomake" xfId="88"/>
    <cellStyle name="Följde hyperlänken 11" xfId="89"/>
    <cellStyle name="Följde hyperlänken 11 2" xfId="90"/>
    <cellStyle name="Följde hyperlänken 11 3" xfId="91"/>
    <cellStyle name="Följde hyperlänken 11_EV € lomake" xfId="92"/>
    <cellStyle name="Följde hyperlänken 12" xfId="93"/>
    <cellStyle name="Följde hyperlänken 12 2" xfId="94"/>
    <cellStyle name="Följde hyperlänken 12 3" xfId="95"/>
    <cellStyle name="Följde hyperlänken 12_EV € lomake" xfId="96"/>
    <cellStyle name="Följde hyperlänken 13" xfId="97"/>
    <cellStyle name="Följde hyperlänken 13 2" xfId="98"/>
    <cellStyle name="Följde hyperlänken 13 3" xfId="99"/>
    <cellStyle name="Följde hyperlänken 13_EV € lomake" xfId="100"/>
    <cellStyle name="Följde hyperlänken 14" xfId="101"/>
    <cellStyle name="Följde hyperlänken 14 2" xfId="102"/>
    <cellStyle name="Följde hyperlänken 14 3" xfId="103"/>
    <cellStyle name="Följde hyperlänken 14_EV € lomake" xfId="104"/>
    <cellStyle name="Följde hyperlänken 15" xfId="105"/>
    <cellStyle name="Följde hyperlänken 15 2" xfId="106"/>
    <cellStyle name="Följde hyperlänken 15 3" xfId="107"/>
    <cellStyle name="Följde hyperlänken 15_EV € lomake" xfId="108"/>
    <cellStyle name="Följde hyperlänken 16" xfId="109"/>
    <cellStyle name="Följde hyperlänken 16 2" xfId="110"/>
    <cellStyle name="Följde hyperlänken 16 3" xfId="111"/>
    <cellStyle name="Följde hyperlänken 16_EV € lomake" xfId="112"/>
    <cellStyle name="Följde hyperlänken 17" xfId="113"/>
    <cellStyle name="Följde hyperlänken 17 2" xfId="114"/>
    <cellStyle name="Följde hyperlänken 17 3" xfId="115"/>
    <cellStyle name="Följde hyperlänken 17_EV € lomake" xfId="116"/>
    <cellStyle name="Följde hyperlänken 18" xfId="117"/>
    <cellStyle name="Följde hyperlänken 18 2" xfId="118"/>
    <cellStyle name="Följde hyperlänken 18 3" xfId="119"/>
    <cellStyle name="Följde hyperlänken 18_EV € lomake" xfId="120"/>
    <cellStyle name="Följde hyperlänken 19" xfId="121"/>
    <cellStyle name="Följde hyperlänken 19 2" xfId="122"/>
    <cellStyle name="Följde hyperlänken 19 3" xfId="123"/>
    <cellStyle name="Följde hyperlänken 19_EV € lomake" xfId="124"/>
    <cellStyle name="Följde hyperlänken 2" xfId="125"/>
    <cellStyle name="Följde hyperlänken 2 10" xfId="126"/>
    <cellStyle name="Följde hyperlänken 2 2" xfId="127"/>
    <cellStyle name="Följde hyperlänken 2 2 2" xfId="128"/>
    <cellStyle name="Följde hyperlänken 2 2 2 2" xfId="129"/>
    <cellStyle name="Följde hyperlänken 2 2 3" xfId="130"/>
    <cellStyle name="Följde hyperlänken 2 2 4" xfId="131"/>
    <cellStyle name="Följde hyperlänken 2 2_EV € lomake" xfId="132"/>
    <cellStyle name="Följde hyperlänken 2 3" xfId="133"/>
    <cellStyle name="Följde hyperlänken 2 3 2" xfId="134"/>
    <cellStyle name="Följde hyperlänken 2 3 2 2" xfId="135"/>
    <cellStyle name="Följde hyperlänken 2 3 3" xfId="136"/>
    <cellStyle name="Följde hyperlänken 2 3 4" xfId="137"/>
    <cellStyle name="Följde hyperlänken 2 3_EV € lomake" xfId="138"/>
    <cellStyle name="Följde hyperlänken 2 4" xfId="139"/>
    <cellStyle name="Följde hyperlänken 2 4 2" xfId="140"/>
    <cellStyle name="Följde hyperlänken 2 4 2 2" xfId="141"/>
    <cellStyle name="Följde hyperlänken 2 4 3" xfId="142"/>
    <cellStyle name="Följde hyperlänken 2 4 4" xfId="143"/>
    <cellStyle name="Följde hyperlänken 2 4_EV € lomake" xfId="144"/>
    <cellStyle name="Följde hyperlänken 2 5" xfId="145"/>
    <cellStyle name="Följde hyperlänken 2 5 2" xfId="146"/>
    <cellStyle name="Följde hyperlänken 2 6" xfId="147"/>
    <cellStyle name="Följde hyperlänken 2 6 2" xfId="148"/>
    <cellStyle name="Följde hyperlänken 2 7" xfId="149"/>
    <cellStyle name="Följde hyperlänken 2 7 2" xfId="150"/>
    <cellStyle name="Följde hyperlänken 2 8" xfId="151"/>
    <cellStyle name="Följde hyperlänken 2 8 2" xfId="152"/>
    <cellStyle name="Följde hyperlänken 2 9" xfId="153"/>
    <cellStyle name="Följde hyperlänken 2_EV € lomake" xfId="154"/>
    <cellStyle name="Följde hyperlänken 20" xfId="155"/>
    <cellStyle name="Följde hyperlänken 20 2" xfId="156"/>
    <cellStyle name="Följde hyperlänken 20 3" xfId="157"/>
    <cellStyle name="Följde hyperlänken 20_EV € lomake" xfId="158"/>
    <cellStyle name="Följde hyperlänken 21" xfId="159"/>
    <cellStyle name="Följde hyperlänken 21 2" xfId="160"/>
    <cellStyle name="Följde hyperlänken 21 3" xfId="161"/>
    <cellStyle name="Följde hyperlänken 21_EV € lomake" xfId="162"/>
    <cellStyle name="Följde hyperlänken 22" xfId="163"/>
    <cellStyle name="Följde hyperlänken 22 2" xfId="164"/>
    <cellStyle name="Följde hyperlänken 22 3" xfId="165"/>
    <cellStyle name="Följde hyperlänken 22_EV € lomake" xfId="166"/>
    <cellStyle name="Följde hyperlänken 23" xfId="167"/>
    <cellStyle name="Följde hyperlänken 23 2" xfId="168"/>
    <cellStyle name="Följde hyperlänken 23 3" xfId="169"/>
    <cellStyle name="Följde hyperlänken 23_EV € lomake" xfId="170"/>
    <cellStyle name="Följde hyperlänken 24" xfId="171"/>
    <cellStyle name="Följde hyperlänken 24 2" xfId="172"/>
    <cellStyle name="Följde hyperlänken 24 3" xfId="173"/>
    <cellStyle name="Följde hyperlänken 24_EV € lomake" xfId="174"/>
    <cellStyle name="Följde hyperlänken 25" xfId="175"/>
    <cellStyle name="Följde hyperlänken 25 2" xfId="176"/>
    <cellStyle name="Följde hyperlänken 25 3" xfId="177"/>
    <cellStyle name="Följde hyperlänken 25_EV € lomake" xfId="178"/>
    <cellStyle name="Följde hyperlänken 26" xfId="179"/>
    <cellStyle name="Följde hyperlänken 26 2" xfId="180"/>
    <cellStyle name="Följde hyperlänken 26 3" xfId="181"/>
    <cellStyle name="Följde hyperlänken 26_EV € lomake" xfId="182"/>
    <cellStyle name="Följde hyperlänken 27" xfId="183"/>
    <cellStyle name="Följde hyperlänken 27 2" xfId="184"/>
    <cellStyle name="Följde hyperlänken 27 3" xfId="185"/>
    <cellStyle name="Följde hyperlänken 27_EV € lomake" xfId="186"/>
    <cellStyle name="Följde hyperlänken 28" xfId="187"/>
    <cellStyle name="Följde hyperlänken 28 2" xfId="188"/>
    <cellStyle name="Följde hyperlänken 28 3" xfId="189"/>
    <cellStyle name="Följde hyperlänken 28_EV € lomake" xfId="190"/>
    <cellStyle name="Följde hyperlänken 29" xfId="191"/>
    <cellStyle name="Följde hyperlänken 29 2" xfId="192"/>
    <cellStyle name="Följde hyperlänken 29 3" xfId="193"/>
    <cellStyle name="Följde hyperlänken 29_EV € lomake" xfId="194"/>
    <cellStyle name="Följde hyperlänken 3" xfId="195"/>
    <cellStyle name="Följde hyperlänken 3 10" xfId="196"/>
    <cellStyle name="Följde hyperlänken 3 2" xfId="197"/>
    <cellStyle name="Följde hyperlänken 3 2 2" xfId="198"/>
    <cellStyle name="Följde hyperlänken 3 2 2 2" xfId="199"/>
    <cellStyle name="Följde hyperlänken 3 2 3" xfId="200"/>
    <cellStyle name="Följde hyperlänken 3 2 4" xfId="201"/>
    <cellStyle name="Följde hyperlänken 3 2_EV € lomake" xfId="202"/>
    <cellStyle name="Följde hyperlänken 3 3" xfId="203"/>
    <cellStyle name="Följde hyperlänken 3 3 2" xfId="204"/>
    <cellStyle name="Följde hyperlänken 3 3 2 2" xfId="205"/>
    <cellStyle name="Följde hyperlänken 3 3 3" xfId="206"/>
    <cellStyle name="Följde hyperlänken 3 3 4" xfId="207"/>
    <cellStyle name="Följde hyperlänken 3 3_EV € lomake" xfId="208"/>
    <cellStyle name="Följde hyperlänken 3 4" xfId="209"/>
    <cellStyle name="Följde hyperlänken 3 4 2" xfId="210"/>
    <cellStyle name="Följde hyperlänken 3 4 2 2" xfId="211"/>
    <cellStyle name="Följde hyperlänken 3 4 3" xfId="212"/>
    <cellStyle name="Följde hyperlänken 3 4 4" xfId="213"/>
    <cellStyle name="Följde hyperlänken 3 4_EV € lomake" xfId="214"/>
    <cellStyle name="Följde hyperlänken 3 5" xfId="215"/>
    <cellStyle name="Följde hyperlänken 3 5 2" xfId="216"/>
    <cellStyle name="Följde hyperlänken 3 6" xfId="217"/>
    <cellStyle name="Följde hyperlänken 3 6 2" xfId="218"/>
    <cellStyle name="Följde hyperlänken 3 7" xfId="219"/>
    <cellStyle name="Följde hyperlänken 3 7 2" xfId="220"/>
    <cellStyle name="Följde hyperlänken 3 8" xfId="221"/>
    <cellStyle name="Följde hyperlänken 3 8 2" xfId="222"/>
    <cellStyle name="Följde hyperlänken 3 9" xfId="223"/>
    <cellStyle name="Följde hyperlänken 3_EV € lomake" xfId="224"/>
    <cellStyle name="Följde hyperlänken 30" xfId="225"/>
    <cellStyle name="Följde hyperlänken 30 2" xfId="226"/>
    <cellStyle name="Följde hyperlänken 30 3" xfId="227"/>
    <cellStyle name="Följde hyperlänken 30_EV € lomake" xfId="228"/>
    <cellStyle name="Följde hyperlänken 31" xfId="229"/>
    <cellStyle name="Följde hyperlänken 31 2" xfId="230"/>
    <cellStyle name="Följde hyperlänken 31 3" xfId="231"/>
    <cellStyle name="Följde hyperlänken 31_EV € lomake" xfId="232"/>
    <cellStyle name="Följde hyperlänken 32" xfId="233"/>
    <cellStyle name="Följde hyperlänken 32 2" xfId="234"/>
    <cellStyle name="Följde hyperlänken 32 3" xfId="235"/>
    <cellStyle name="Följde hyperlänken 32_EV € lomake" xfId="236"/>
    <cellStyle name="Följde hyperlänken 33" xfId="237"/>
    <cellStyle name="Följde hyperlänken 33 2" xfId="238"/>
    <cellStyle name="Följde hyperlänken 33 3" xfId="239"/>
    <cellStyle name="Följde hyperlänken 33_EV € lomake" xfId="240"/>
    <cellStyle name="Följde hyperlänken 34" xfId="241"/>
    <cellStyle name="Följde hyperlänken 34 2" xfId="242"/>
    <cellStyle name="Följde hyperlänken 34 3" xfId="243"/>
    <cellStyle name="Följde hyperlänken 34_EV € lomake" xfId="244"/>
    <cellStyle name="Följde hyperlänken 35" xfId="245"/>
    <cellStyle name="Följde hyperlänken 35 2" xfId="246"/>
    <cellStyle name="Följde hyperlänken 35 3" xfId="247"/>
    <cellStyle name="Följde hyperlänken 35_EV € lomake" xfId="248"/>
    <cellStyle name="Följde hyperlänken 36" xfId="249"/>
    <cellStyle name="Följde hyperlänken 36 2" xfId="250"/>
    <cellStyle name="Följde hyperlänken 36 3" xfId="251"/>
    <cellStyle name="Följde hyperlänken 36_EV € lomake" xfId="252"/>
    <cellStyle name="Följde hyperlänken 37" xfId="253"/>
    <cellStyle name="Följde hyperlänken 37 2" xfId="254"/>
    <cellStyle name="Följde hyperlänken 37_EV € lomake" xfId="255"/>
    <cellStyle name="Följde hyperlänken 38" xfId="256"/>
    <cellStyle name="Följde hyperlänken 38 2" xfId="257"/>
    <cellStyle name="Följde hyperlänken 38_EV € lomake" xfId="258"/>
    <cellStyle name="Följde hyperlänken 39" xfId="259"/>
    <cellStyle name="Följde hyperlänken 4" xfId="260"/>
    <cellStyle name="Följde hyperlänken 4 2" xfId="261"/>
    <cellStyle name="Följde hyperlänken 4 3" xfId="262"/>
    <cellStyle name="Följde hyperlänken 4 4" xfId="263"/>
    <cellStyle name="Följde hyperlänken 4 5" xfId="264"/>
    <cellStyle name="Följde hyperlänken 4 6" xfId="265"/>
    <cellStyle name="Följde hyperlänken 4 7" xfId="266"/>
    <cellStyle name="Följde hyperlänken 4_EV € lomake" xfId="267"/>
    <cellStyle name="Följde hyperlänken 40" xfId="268"/>
    <cellStyle name="Följde hyperlänken 41" xfId="269"/>
    <cellStyle name="Följde hyperlänken 42" xfId="270"/>
    <cellStyle name="Följde hyperlänken 43" xfId="271"/>
    <cellStyle name="Följde hyperlänken 43 2" xfId="272"/>
    <cellStyle name="Följde hyperlänken 43_Vakavaraisuustiedote" xfId="273"/>
    <cellStyle name="Följde hyperlänken 44" xfId="274"/>
    <cellStyle name="Följde hyperlänken 44 2" xfId="275"/>
    <cellStyle name="Följde hyperlänken 44_Vakavaraisuustiedote" xfId="276"/>
    <cellStyle name="Följde hyperlänken 45" xfId="277"/>
    <cellStyle name="Följde hyperlänken 45 2" xfId="278"/>
    <cellStyle name="Följde hyperlänken 45_Vakavaraisuustiedote" xfId="279"/>
    <cellStyle name="Följde hyperlänken 46" xfId="280"/>
    <cellStyle name="Följde hyperlänken 46 2" xfId="281"/>
    <cellStyle name="Följde hyperlänken 46_Vakavaraisuustiedote" xfId="282"/>
    <cellStyle name="Följde hyperlänken 47" xfId="283"/>
    <cellStyle name="Följde hyperlänken 47 2" xfId="284"/>
    <cellStyle name="Följde hyperlänken 47_Vakavaraisuustiedote" xfId="285"/>
    <cellStyle name="Följde hyperlänken 48" xfId="286"/>
    <cellStyle name="Följde hyperlänken 48 2" xfId="287"/>
    <cellStyle name="Följde hyperlänken 48_Vakavaraisuustiedote" xfId="288"/>
    <cellStyle name="Följde hyperlänken 49" xfId="289"/>
    <cellStyle name="Följde hyperlänken 5" xfId="290"/>
    <cellStyle name="Följde hyperlänken 5 2" xfId="291"/>
    <cellStyle name="Följde hyperlänken 5 3" xfId="292"/>
    <cellStyle name="Följde hyperlänken 5 4" xfId="293"/>
    <cellStyle name="Följde hyperlänken 5 5" xfId="294"/>
    <cellStyle name="Följde hyperlänken 5 6" xfId="295"/>
    <cellStyle name="Följde hyperlänken 5 7" xfId="296"/>
    <cellStyle name="Följde hyperlänken 5_EV € lomake" xfId="297"/>
    <cellStyle name="Följde hyperlänken 50" xfId="298"/>
    <cellStyle name="Följde hyperlänken 6" xfId="299"/>
    <cellStyle name="Följde hyperlänken 6 2" xfId="300"/>
    <cellStyle name="Följde hyperlänken 6 3" xfId="301"/>
    <cellStyle name="Följde hyperlänken 6 4" xfId="302"/>
    <cellStyle name="Följde hyperlänken 6 5" xfId="303"/>
    <cellStyle name="Följde hyperlänken 6 6" xfId="304"/>
    <cellStyle name="Följde hyperlänken 6 7" xfId="305"/>
    <cellStyle name="Följde hyperlänken 6_EV € lomake" xfId="306"/>
    <cellStyle name="Följde hyperlänken 7" xfId="307"/>
    <cellStyle name="Följde hyperlänken 7 2" xfId="308"/>
    <cellStyle name="Följde hyperlänken 7 3" xfId="309"/>
    <cellStyle name="Följde hyperlänken 7 4" xfId="310"/>
    <cellStyle name="Följde hyperlänken 7 5" xfId="311"/>
    <cellStyle name="Följde hyperlänken 7 6" xfId="312"/>
    <cellStyle name="Följde hyperlänken 7 7" xfId="313"/>
    <cellStyle name="Följde hyperlänken 7_EV € lomake" xfId="314"/>
    <cellStyle name="Följde hyperlänken 8" xfId="315"/>
    <cellStyle name="Följde hyperlänken 8 2" xfId="316"/>
    <cellStyle name="Följde hyperlänken 8 3" xfId="317"/>
    <cellStyle name="Följde hyperlänken 8 4" xfId="318"/>
    <cellStyle name="Följde hyperlänken 8 5" xfId="319"/>
    <cellStyle name="Följde hyperlänken 8 6" xfId="320"/>
    <cellStyle name="Följde hyperlänken 8 7" xfId="321"/>
    <cellStyle name="Följde hyperlänken 8_EV € lomake" xfId="322"/>
    <cellStyle name="Följde hyperlänken 9" xfId="323"/>
    <cellStyle name="Följde hyperlänken 9 2" xfId="324"/>
    <cellStyle name="Följde hyperlänken 9 3" xfId="325"/>
    <cellStyle name="Följde hyperlänken 9_EV € lomake" xfId="326"/>
    <cellStyle name="Följde hyperlänken_EV € lomake" xfId="327"/>
    <cellStyle name="Good 2" xfId="328"/>
    <cellStyle name="Good 3" xfId="329"/>
    <cellStyle name="Heading 1 2" xfId="330"/>
    <cellStyle name="Heading 1 3" xfId="331"/>
    <cellStyle name="Heading 2 2" xfId="332"/>
    <cellStyle name="Heading 2 3" xfId="333"/>
    <cellStyle name="Heading 3 2" xfId="334"/>
    <cellStyle name="Heading 3 3" xfId="335"/>
    <cellStyle name="Heading 4 2" xfId="336"/>
    <cellStyle name="Heading 4 3" xfId="337"/>
    <cellStyle name="Hyperlinkki 2" xfId="338"/>
    <cellStyle name="Hyperlinkki 3" xfId="339"/>
    <cellStyle name="Hyperlänk" xfId="340"/>
    <cellStyle name="Hyperlänk 10" xfId="341"/>
    <cellStyle name="Hyperlänk 10 2" xfId="342"/>
    <cellStyle name="Hyperlänk 10 3" xfId="343"/>
    <cellStyle name="Hyperlänk 10_EV € lomake" xfId="344"/>
    <cellStyle name="Hyperlänk 11" xfId="345"/>
    <cellStyle name="Hyperlänk 11 2" xfId="346"/>
    <cellStyle name="Hyperlänk 11 3" xfId="347"/>
    <cellStyle name="Hyperlänk 11_EV € lomake" xfId="348"/>
    <cellStyle name="Hyperlänk 12" xfId="349"/>
    <cellStyle name="Hyperlänk 12 2" xfId="350"/>
    <cellStyle name="Hyperlänk 12 3" xfId="351"/>
    <cellStyle name="Hyperlänk 12_EV € lomake" xfId="352"/>
    <cellStyle name="Hyperlänk 13" xfId="353"/>
    <cellStyle name="Hyperlänk 13 2" xfId="354"/>
    <cellStyle name="Hyperlänk 13 3" xfId="355"/>
    <cellStyle name="Hyperlänk 13_EV € lomake" xfId="356"/>
    <cellStyle name="Hyperlänk 14" xfId="357"/>
    <cellStyle name="Hyperlänk 14 2" xfId="358"/>
    <cellStyle name="Hyperlänk 14 3" xfId="359"/>
    <cellStyle name="Hyperlänk 14_EV € lomake" xfId="360"/>
    <cellStyle name="Hyperlänk 15" xfId="361"/>
    <cellStyle name="Hyperlänk 15 2" xfId="362"/>
    <cellStyle name="Hyperlänk 15 3" xfId="363"/>
    <cellStyle name="Hyperlänk 15_EV € lomake" xfId="364"/>
    <cellStyle name="Hyperlänk 16" xfId="365"/>
    <cellStyle name="Hyperlänk 16 2" xfId="366"/>
    <cellStyle name="Hyperlänk 16 3" xfId="367"/>
    <cellStyle name="Hyperlänk 16_EV € lomake" xfId="368"/>
    <cellStyle name="Hyperlänk 17" xfId="369"/>
    <cellStyle name="Hyperlänk 17 2" xfId="370"/>
    <cellStyle name="Hyperlänk 17 3" xfId="371"/>
    <cellStyle name="Hyperlänk 17_EV € lomake" xfId="372"/>
    <cellStyle name="Hyperlänk 18" xfId="373"/>
    <cellStyle name="Hyperlänk 18 2" xfId="374"/>
    <cellStyle name="Hyperlänk 18 3" xfId="375"/>
    <cellStyle name="Hyperlänk 18_EV € lomake" xfId="376"/>
    <cellStyle name="Hyperlänk 19" xfId="377"/>
    <cellStyle name="Hyperlänk 19 2" xfId="378"/>
    <cellStyle name="Hyperlänk 19 3" xfId="379"/>
    <cellStyle name="Hyperlänk 19_EV € lomake" xfId="380"/>
    <cellStyle name="Hyperlänk 2" xfId="381"/>
    <cellStyle name="Hyperlänk 2 10" xfId="382"/>
    <cellStyle name="Hyperlänk 2 2" xfId="383"/>
    <cellStyle name="Hyperlänk 2 2 2" xfId="384"/>
    <cellStyle name="Hyperlänk 2 2 2 2" xfId="385"/>
    <cellStyle name="Hyperlänk 2 2 3" xfId="386"/>
    <cellStyle name="Hyperlänk 2 2 4" xfId="387"/>
    <cellStyle name="Hyperlänk 2 2_EV € lomake" xfId="388"/>
    <cellStyle name="Hyperlänk 2 3" xfId="389"/>
    <cellStyle name="Hyperlänk 2 3 2" xfId="390"/>
    <cellStyle name="Hyperlänk 2 3 2 2" xfId="391"/>
    <cellStyle name="Hyperlänk 2 3 3" xfId="392"/>
    <cellStyle name="Hyperlänk 2 3 4" xfId="393"/>
    <cellStyle name="Hyperlänk 2 3_EV € lomake" xfId="394"/>
    <cellStyle name="Hyperlänk 2 4" xfId="395"/>
    <cellStyle name="Hyperlänk 2 4 2" xfId="396"/>
    <cellStyle name="Hyperlänk 2 4 2 2" xfId="397"/>
    <cellStyle name="Hyperlänk 2 4 3" xfId="398"/>
    <cellStyle name="Hyperlänk 2 4 4" xfId="399"/>
    <cellStyle name="Hyperlänk 2 4_EV € lomake" xfId="400"/>
    <cellStyle name="Hyperlänk 2 5" xfId="401"/>
    <cellStyle name="Hyperlänk 2 5 2" xfId="402"/>
    <cellStyle name="Hyperlänk 2 6" xfId="403"/>
    <cellStyle name="Hyperlänk 2 6 2" xfId="404"/>
    <cellStyle name="Hyperlänk 2 7" xfId="405"/>
    <cellStyle name="Hyperlänk 2 7 2" xfId="406"/>
    <cellStyle name="Hyperlänk 2 8" xfId="407"/>
    <cellStyle name="Hyperlänk 2 8 2" xfId="408"/>
    <cellStyle name="Hyperlänk 2 9" xfId="409"/>
    <cellStyle name="Hyperlänk 2_EV € lomake" xfId="410"/>
    <cellStyle name="Hyperlänk 20" xfId="411"/>
    <cellStyle name="Hyperlänk 20 2" xfId="412"/>
    <cellStyle name="Hyperlänk 20 3" xfId="413"/>
    <cellStyle name="Hyperlänk 20_EV € lomake" xfId="414"/>
    <cellStyle name="Hyperlänk 21" xfId="415"/>
    <cellStyle name="Hyperlänk 21 2" xfId="416"/>
    <cellStyle name="Hyperlänk 21 3" xfId="417"/>
    <cellStyle name="Hyperlänk 21_EV € lomake" xfId="418"/>
    <cellStyle name="Hyperlänk 22" xfId="419"/>
    <cellStyle name="Hyperlänk 22 2" xfId="420"/>
    <cellStyle name="Hyperlänk 22 3" xfId="421"/>
    <cellStyle name="Hyperlänk 22_EV € lomake" xfId="422"/>
    <cellStyle name="Hyperlänk 23" xfId="423"/>
    <cellStyle name="Hyperlänk 23 2" xfId="424"/>
    <cellStyle name="Hyperlänk 23 3" xfId="425"/>
    <cellStyle name="Hyperlänk 23_EV € lomake" xfId="426"/>
    <cellStyle name="Hyperlänk 24" xfId="427"/>
    <cellStyle name="Hyperlänk 24 2" xfId="428"/>
    <cellStyle name="Hyperlänk 24 3" xfId="429"/>
    <cellStyle name="Hyperlänk 24_EV € lomake" xfId="430"/>
    <cellStyle name="Hyperlänk 25" xfId="431"/>
    <cellStyle name="Hyperlänk 25 2" xfId="432"/>
    <cellStyle name="Hyperlänk 25 3" xfId="433"/>
    <cellStyle name="Hyperlänk 25_EV € lomake" xfId="434"/>
    <cellStyle name="Hyperlänk 26" xfId="435"/>
    <cellStyle name="Hyperlänk 26 2" xfId="436"/>
    <cellStyle name="Hyperlänk 26 3" xfId="437"/>
    <cellStyle name="Hyperlänk 26_EV € lomake" xfId="438"/>
    <cellStyle name="Hyperlänk 27" xfId="439"/>
    <cellStyle name="Hyperlänk 27 2" xfId="440"/>
    <cellStyle name="Hyperlänk 27 3" xfId="441"/>
    <cellStyle name="Hyperlänk 27_EV € lomake" xfId="442"/>
    <cellStyle name="Hyperlänk 28" xfId="443"/>
    <cellStyle name="Hyperlänk 28 2" xfId="444"/>
    <cellStyle name="Hyperlänk 28 3" xfId="445"/>
    <cellStyle name="Hyperlänk 28_EV € lomake" xfId="446"/>
    <cellStyle name="Hyperlänk 29" xfId="447"/>
    <cellStyle name="Hyperlänk 29 2" xfId="448"/>
    <cellStyle name="Hyperlänk 29 3" xfId="449"/>
    <cellStyle name="Hyperlänk 29_EV € lomake" xfId="450"/>
    <cellStyle name="Hyperlänk 3" xfId="451"/>
    <cellStyle name="Hyperlänk 3 10" xfId="452"/>
    <cellStyle name="Hyperlänk 3 2" xfId="453"/>
    <cellStyle name="Hyperlänk 3 2 2" xfId="454"/>
    <cellStyle name="Hyperlänk 3 2 2 2" xfId="455"/>
    <cellStyle name="Hyperlänk 3 2 3" xfId="456"/>
    <cellStyle name="Hyperlänk 3 2 4" xfId="457"/>
    <cellStyle name="Hyperlänk 3 2_EV € lomake" xfId="458"/>
    <cellStyle name="Hyperlänk 3 3" xfId="459"/>
    <cellStyle name="Hyperlänk 3 3 2" xfId="460"/>
    <cellStyle name="Hyperlänk 3 3 2 2" xfId="461"/>
    <cellStyle name="Hyperlänk 3 3 3" xfId="462"/>
    <cellStyle name="Hyperlänk 3 3 4" xfId="463"/>
    <cellStyle name="Hyperlänk 3 3_EV € lomake" xfId="464"/>
    <cellStyle name="Hyperlänk 3 4" xfId="465"/>
    <cellStyle name="Hyperlänk 3 4 2" xfId="466"/>
    <cellStyle name="Hyperlänk 3 4 2 2" xfId="467"/>
    <cellStyle name="Hyperlänk 3 4 3" xfId="468"/>
    <cellStyle name="Hyperlänk 3 4 4" xfId="469"/>
    <cellStyle name="Hyperlänk 3 4_EV € lomake" xfId="470"/>
    <cellStyle name="Hyperlänk 3 5" xfId="471"/>
    <cellStyle name="Hyperlänk 3 5 2" xfId="472"/>
    <cellStyle name="Hyperlänk 3 6" xfId="473"/>
    <cellStyle name="Hyperlänk 3 6 2" xfId="474"/>
    <cellStyle name="Hyperlänk 3 7" xfId="475"/>
    <cellStyle name="Hyperlänk 3 7 2" xfId="476"/>
    <cellStyle name="Hyperlänk 3 8" xfId="477"/>
    <cellStyle name="Hyperlänk 3 8 2" xfId="478"/>
    <cellStyle name="Hyperlänk 3 9" xfId="479"/>
    <cellStyle name="Hyperlänk 3_EV € lomake" xfId="480"/>
    <cellStyle name="Hyperlänk 30" xfId="481"/>
    <cellStyle name="Hyperlänk 30 2" xfId="482"/>
    <cellStyle name="Hyperlänk 30 3" xfId="483"/>
    <cellStyle name="Hyperlänk 30_EV € lomake" xfId="484"/>
    <cellStyle name="Hyperlänk 31" xfId="485"/>
    <cellStyle name="Hyperlänk 31 2" xfId="486"/>
    <cellStyle name="Hyperlänk 31 3" xfId="487"/>
    <cellStyle name="Hyperlänk 31_EV € lomake" xfId="488"/>
    <cellStyle name="Hyperlänk 32" xfId="489"/>
    <cellStyle name="Hyperlänk 32 2" xfId="490"/>
    <cellStyle name="Hyperlänk 32 3" xfId="491"/>
    <cellStyle name="Hyperlänk 32_EV € lomake" xfId="492"/>
    <cellStyle name="Hyperlänk 33" xfId="493"/>
    <cellStyle name="Hyperlänk 33 2" xfId="494"/>
    <cellStyle name="Hyperlänk 33 3" xfId="495"/>
    <cellStyle name="Hyperlänk 33_EV € lomake" xfId="496"/>
    <cellStyle name="Hyperlänk 34" xfId="497"/>
    <cellStyle name="Hyperlänk 34 2" xfId="498"/>
    <cellStyle name="Hyperlänk 34 3" xfId="499"/>
    <cellStyle name="Hyperlänk 34_EV € lomake" xfId="500"/>
    <cellStyle name="Hyperlänk 35" xfId="501"/>
    <cellStyle name="Hyperlänk 35 2" xfId="502"/>
    <cellStyle name="Hyperlänk 35 3" xfId="503"/>
    <cellStyle name="Hyperlänk 35_EV € lomake" xfId="504"/>
    <cellStyle name="Hyperlänk 36" xfId="505"/>
    <cellStyle name="Hyperlänk 36 2" xfId="506"/>
    <cellStyle name="Hyperlänk 36 3" xfId="507"/>
    <cellStyle name="Hyperlänk 36_EV € lomake" xfId="508"/>
    <cellStyle name="Hyperlänk 37" xfId="509"/>
    <cellStyle name="Hyperlänk 37 2" xfId="510"/>
    <cellStyle name="Hyperlänk 37_EV € lomake" xfId="511"/>
    <cellStyle name="Hyperlänk 38" xfId="512"/>
    <cellStyle name="Hyperlänk 38 2" xfId="513"/>
    <cellStyle name="Hyperlänk 38_EV € lomake" xfId="514"/>
    <cellStyle name="Hyperlänk 39" xfId="515"/>
    <cellStyle name="Hyperlänk 4" xfId="516"/>
    <cellStyle name="Hyperlänk 4 2" xfId="517"/>
    <cellStyle name="Hyperlänk 4 3" xfId="518"/>
    <cellStyle name="Hyperlänk 4 4" xfId="519"/>
    <cellStyle name="Hyperlänk 4 5" xfId="520"/>
    <cellStyle name="Hyperlänk 4 6" xfId="521"/>
    <cellStyle name="Hyperlänk 4 7" xfId="522"/>
    <cellStyle name="Hyperlänk 4_EV € lomake" xfId="523"/>
    <cellStyle name="Hyperlänk 40" xfId="524"/>
    <cellStyle name="Hyperlänk 41" xfId="525"/>
    <cellStyle name="Hyperlänk 42" xfId="526"/>
    <cellStyle name="Hyperlänk 43" xfId="527"/>
    <cellStyle name="Hyperlänk 43 2" xfId="528"/>
    <cellStyle name="Hyperlänk 43_Vakavaraisuustiedote" xfId="529"/>
    <cellStyle name="Hyperlänk 44" xfId="530"/>
    <cellStyle name="Hyperlänk 44 2" xfId="531"/>
    <cellStyle name="Hyperlänk 44_Vakavaraisuustiedote" xfId="532"/>
    <cellStyle name="Hyperlänk 45" xfId="533"/>
    <cellStyle name="Hyperlänk 45 2" xfId="534"/>
    <cellStyle name="Hyperlänk 45_Vakavaraisuustiedote" xfId="535"/>
    <cellStyle name="Hyperlänk 46" xfId="536"/>
    <cellStyle name="Hyperlänk 46 2" xfId="537"/>
    <cellStyle name="Hyperlänk 46_Vakavaraisuustiedote" xfId="538"/>
    <cellStyle name="Hyperlänk 47" xfId="539"/>
    <cellStyle name="Hyperlänk 47 2" xfId="540"/>
    <cellStyle name="Hyperlänk 47_Vakavaraisuustiedote" xfId="541"/>
    <cellStyle name="Hyperlänk 48" xfId="542"/>
    <cellStyle name="Hyperlänk 48 2" xfId="543"/>
    <cellStyle name="Hyperlänk 48_Vakavaraisuustiedote" xfId="544"/>
    <cellStyle name="Hyperlänk 49" xfId="545"/>
    <cellStyle name="Hyperlänk 5" xfId="546"/>
    <cellStyle name="Hyperlänk 5 2" xfId="547"/>
    <cellStyle name="Hyperlänk 5 3" xfId="548"/>
    <cellStyle name="Hyperlänk 5 4" xfId="549"/>
    <cellStyle name="Hyperlänk 5 5" xfId="550"/>
    <cellStyle name="Hyperlänk 5 6" xfId="551"/>
    <cellStyle name="Hyperlänk 5 7" xfId="552"/>
    <cellStyle name="Hyperlänk 5_EV € lomake" xfId="553"/>
    <cellStyle name="Hyperlänk 50" xfId="554"/>
    <cellStyle name="Hyperlänk 6" xfId="555"/>
    <cellStyle name="Hyperlänk 6 2" xfId="556"/>
    <cellStyle name="Hyperlänk 6 3" xfId="557"/>
    <cellStyle name="Hyperlänk 6 4" xfId="558"/>
    <cellStyle name="Hyperlänk 6 5" xfId="559"/>
    <cellStyle name="Hyperlänk 6 6" xfId="560"/>
    <cellStyle name="Hyperlänk 6 7" xfId="561"/>
    <cellStyle name="Hyperlänk 6_EV € lomake" xfId="562"/>
    <cellStyle name="Hyperlänk 7" xfId="563"/>
    <cellStyle name="Hyperlänk 7 2" xfId="564"/>
    <cellStyle name="Hyperlänk 7 3" xfId="565"/>
    <cellStyle name="Hyperlänk 7 4" xfId="566"/>
    <cellStyle name="Hyperlänk 7 5" xfId="567"/>
    <cellStyle name="Hyperlänk 7 6" xfId="568"/>
    <cellStyle name="Hyperlänk 7 7" xfId="569"/>
    <cellStyle name="Hyperlänk 7_EV € lomake" xfId="570"/>
    <cellStyle name="Hyperlänk 8" xfId="571"/>
    <cellStyle name="Hyperlänk 8 2" xfId="572"/>
    <cellStyle name="Hyperlänk 8 3" xfId="573"/>
    <cellStyle name="Hyperlänk 8 4" xfId="574"/>
    <cellStyle name="Hyperlänk 8 5" xfId="575"/>
    <cellStyle name="Hyperlänk 8 6" xfId="576"/>
    <cellStyle name="Hyperlänk 8 7" xfId="577"/>
    <cellStyle name="Hyperlänk 8_EV € lomake" xfId="578"/>
    <cellStyle name="Hyperlänk 9" xfId="579"/>
    <cellStyle name="Hyperlänk 9 2" xfId="580"/>
    <cellStyle name="Hyperlänk 9 3" xfId="581"/>
    <cellStyle name="Hyperlänk 9_EV € lomake" xfId="582"/>
    <cellStyle name="Hyperlänk_EV € lomake" xfId="583"/>
    <cellStyle name="Input 2" xfId="584"/>
    <cellStyle name="Input 3" xfId="585"/>
    <cellStyle name="Linked Cell 2" xfId="586"/>
    <cellStyle name="Linked Cell 3" xfId="587"/>
    <cellStyle name="Neutral 2" xfId="588"/>
    <cellStyle name="Neutral 3" xfId="589"/>
    <cellStyle name="Normaali" xfId="0" builtinId="0"/>
    <cellStyle name="Normaali 10" xfId="590"/>
    <cellStyle name="Normaali 10 10" xfId="591"/>
    <cellStyle name="Normaali 10 10 2" xfId="592"/>
    <cellStyle name="Normaali 10 10 2 2" xfId="593"/>
    <cellStyle name="Normaali 10 10 3" xfId="594"/>
    <cellStyle name="Normaali 10 10_Kate ja Sijoitukset B (2)" xfId="595"/>
    <cellStyle name="Normaali 10 11" xfId="596"/>
    <cellStyle name="Normaali 10 12" xfId="597"/>
    <cellStyle name="Normaali 10 12 2" xfId="598"/>
    <cellStyle name="Normaali 10 12 3" xfId="599"/>
    <cellStyle name="Normaali 10 12_ESjaEKyhdistely" xfId="600"/>
    <cellStyle name="Normaali 10 13" xfId="601"/>
    <cellStyle name="Normaali 10 13 2" xfId="602"/>
    <cellStyle name="Normaali 10 13 3" xfId="603"/>
    <cellStyle name="Normaali 10 13_ESjaEKyhdistely" xfId="604"/>
    <cellStyle name="Normaali 10 14" xfId="605"/>
    <cellStyle name="Normaali 10 15" xfId="606"/>
    <cellStyle name="Normaali 10 16" xfId="607"/>
    <cellStyle name="Normaali 10 17" xfId="608"/>
    <cellStyle name="Normaali 10 18" xfId="609"/>
    <cellStyle name="Normaali 10 19" xfId="610"/>
    <cellStyle name="Normaali 10 2" xfId="611"/>
    <cellStyle name="Normaali 10 2 2" xfId="612"/>
    <cellStyle name="Normaali 10 20" xfId="613"/>
    <cellStyle name="Normaali 10 21" xfId="614"/>
    <cellStyle name="Normaali 10 22" xfId="615"/>
    <cellStyle name="Normaali 10 23" xfId="616"/>
    <cellStyle name="Normaali 10 24" xfId="617"/>
    <cellStyle name="Normaali 10 3" xfId="618"/>
    <cellStyle name="Normaali 10 3 2" xfId="619"/>
    <cellStyle name="Normaali 10 4" xfId="620"/>
    <cellStyle name="Normaali 10 4 2" xfId="621"/>
    <cellStyle name="Normaali 10 5" xfId="622"/>
    <cellStyle name="Normaali 10 5 2" xfId="623"/>
    <cellStyle name="Normaali 10 6" xfId="624"/>
    <cellStyle name="Normaali 10 6 2" xfId="625"/>
    <cellStyle name="Normaali 10 7" xfId="626"/>
    <cellStyle name="Normaali 10 7 2" xfId="627"/>
    <cellStyle name="Normaali 10 8" xfId="628"/>
    <cellStyle name="Normaali 10 8 2" xfId="629"/>
    <cellStyle name="Normaali 10 9" xfId="630"/>
    <cellStyle name="Normaali 10 9 2" xfId="631"/>
    <cellStyle name="Normaali 10_ESjaEKyhdistely" xfId="632"/>
    <cellStyle name="Normaali 11" xfId="633"/>
    <cellStyle name="Normaali 11 10" xfId="634"/>
    <cellStyle name="Normaali 11 10 2" xfId="635"/>
    <cellStyle name="Normaali 11 10 2 2" xfId="636"/>
    <cellStyle name="Normaali 11 10 3" xfId="637"/>
    <cellStyle name="Normaali 11 10_Kate ja Sijoitukset B (2)" xfId="638"/>
    <cellStyle name="Normaali 11 11" xfId="639"/>
    <cellStyle name="Normaali 11 12" xfId="640"/>
    <cellStyle name="Normaali 11 12 2" xfId="641"/>
    <cellStyle name="Normaali 11 12 3" xfId="642"/>
    <cellStyle name="Normaali 11 12_ESjaEKyhdistely" xfId="643"/>
    <cellStyle name="Normaali 11 13" xfId="644"/>
    <cellStyle name="Normaali 11 13 2" xfId="645"/>
    <cellStyle name="Normaali 11 13 3" xfId="646"/>
    <cellStyle name="Normaali 11 13_ESjaEKyhdistely" xfId="647"/>
    <cellStyle name="Normaali 11 14" xfId="648"/>
    <cellStyle name="Normaali 11 15" xfId="649"/>
    <cellStyle name="Normaali 11 16" xfId="650"/>
    <cellStyle name="Normaali 11 17" xfId="651"/>
    <cellStyle name="Normaali 11 18" xfId="652"/>
    <cellStyle name="Normaali 11 19" xfId="653"/>
    <cellStyle name="Normaali 11 2" xfId="654"/>
    <cellStyle name="Normaali 11 2 2" xfId="655"/>
    <cellStyle name="Normaali 11 20" xfId="656"/>
    <cellStyle name="Normaali 11 21" xfId="657"/>
    <cellStyle name="Normaali 11 22" xfId="658"/>
    <cellStyle name="Normaali 11 23" xfId="659"/>
    <cellStyle name="Normaali 11 24" xfId="660"/>
    <cellStyle name="Normaali 11 3" xfId="661"/>
    <cellStyle name="Normaali 11 3 2" xfId="662"/>
    <cellStyle name="Normaali 11 4" xfId="663"/>
    <cellStyle name="Normaali 11 4 2" xfId="664"/>
    <cellStyle name="Normaali 11 5" xfId="665"/>
    <cellStyle name="Normaali 11 5 2" xfId="666"/>
    <cellStyle name="Normaali 11 6" xfId="667"/>
    <cellStyle name="Normaali 11 6 2" xfId="668"/>
    <cellStyle name="Normaali 11 7" xfId="669"/>
    <cellStyle name="Normaali 11 7 2" xfId="670"/>
    <cellStyle name="Normaali 11 8" xfId="671"/>
    <cellStyle name="Normaali 11 8 2" xfId="672"/>
    <cellStyle name="Normaali 11 9" xfId="673"/>
    <cellStyle name="Normaali 11 9 2" xfId="674"/>
    <cellStyle name="Normaali 11_ESjaEKyhdistely" xfId="675"/>
    <cellStyle name="Normaali 12" xfId="676"/>
    <cellStyle name="Normaali 12 10" xfId="677"/>
    <cellStyle name="Normaali 12 10 2" xfId="678"/>
    <cellStyle name="Normaali 12 10 2 2" xfId="679"/>
    <cellStyle name="Normaali 12 10 3" xfId="680"/>
    <cellStyle name="Normaali 12 10_Kate ja Sijoitukset B (2)" xfId="681"/>
    <cellStyle name="Normaali 12 11" xfId="682"/>
    <cellStyle name="Normaali 12 12" xfId="683"/>
    <cellStyle name="Normaali 12 12 2" xfId="684"/>
    <cellStyle name="Normaali 12 12 3" xfId="685"/>
    <cellStyle name="Normaali 12 12_ESjaEKyhdistely" xfId="686"/>
    <cellStyle name="Normaali 12 13" xfId="687"/>
    <cellStyle name="Normaali 12 13 2" xfId="688"/>
    <cellStyle name="Normaali 12 13 3" xfId="689"/>
    <cellStyle name="Normaali 12 13_ESjaEKyhdistely" xfId="690"/>
    <cellStyle name="Normaali 12 14" xfId="691"/>
    <cellStyle name="Normaali 12 15" xfId="692"/>
    <cellStyle name="Normaali 12 16" xfId="693"/>
    <cellStyle name="Normaali 12 17" xfId="694"/>
    <cellStyle name="Normaali 12 18" xfId="695"/>
    <cellStyle name="Normaali 12 19" xfId="696"/>
    <cellStyle name="Normaali 12 2" xfId="697"/>
    <cellStyle name="Normaali 12 2 2" xfId="698"/>
    <cellStyle name="Normaali 12 20" xfId="699"/>
    <cellStyle name="Normaali 12 21" xfId="700"/>
    <cellStyle name="Normaali 12 22" xfId="701"/>
    <cellStyle name="Normaali 12 23" xfId="702"/>
    <cellStyle name="Normaali 12 24" xfId="703"/>
    <cellStyle name="Normaali 12 3" xfId="704"/>
    <cellStyle name="Normaali 12 3 2" xfId="705"/>
    <cellStyle name="Normaali 12 4" xfId="706"/>
    <cellStyle name="Normaali 12 4 2" xfId="707"/>
    <cellStyle name="Normaali 12 5" xfId="708"/>
    <cellStyle name="Normaali 12 5 2" xfId="709"/>
    <cellStyle name="Normaali 12 6" xfId="710"/>
    <cellStyle name="Normaali 12 6 2" xfId="711"/>
    <cellStyle name="Normaali 12 7" xfId="712"/>
    <cellStyle name="Normaali 12 7 2" xfId="713"/>
    <cellStyle name="Normaali 12 8" xfId="714"/>
    <cellStyle name="Normaali 12 8 2" xfId="715"/>
    <cellStyle name="Normaali 12 9" xfId="716"/>
    <cellStyle name="Normaali 12 9 2" xfId="717"/>
    <cellStyle name="Normaali 12_ESjaEKyhdistely" xfId="718"/>
    <cellStyle name="Normaali 13" xfId="719"/>
    <cellStyle name="Normaali 13 10" xfId="720"/>
    <cellStyle name="Normaali 13 10 2" xfId="721"/>
    <cellStyle name="Normaali 13 10 2 2" xfId="722"/>
    <cellStyle name="Normaali 13 10 3" xfId="723"/>
    <cellStyle name="Normaali 13 10_Kate ja Sijoitukset B (2)" xfId="724"/>
    <cellStyle name="Normaali 13 11" xfId="725"/>
    <cellStyle name="Normaali 13 11 2" xfId="726"/>
    <cellStyle name="Normaali 13 11_Kate ja Sijoitukset B (2)" xfId="727"/>
    <cellStyle name="Normaali 13 12" xfId="728"/>
    <cellStyle name="Normaali 13 13" xfId="729"/>
    <cellStyle name="Normaali 13 14" xfId="730"/>
    <cellStyle name="Normaali 13 15" xfId="731"/>
    <cellStyle name="Normaali 13 16" xfId="732"/>
    <cellStyle name="Normaali 13 17" xfId="733"/>
    <cellStyle name="Normaali 13 18" xfId="734"/>
    <cellStyle name="Normaali 13 19" xfId="735"/>
    <cellStyle name="Normaali 13 2" xfId="736"/>
    <cellStyle name="Normaali 13 2 2" xfId="737"/>
    <cellStyle name="Normaali 13 20" xfId="738"/>
    <cellStyle name="Normaali 13 21" xfId="739"/>
    <cellStyle name="Normaali 13 22" xfId="740"/>
    <cellStyle name="Normaali 13 23" xfId="741"/>
    <cellStyle name="Normaali 13 24" xfId="742"/>
    <cellStyle name="Normaali 13 3" xfId="743"/>
    <cellStyle name="Normaali 13 3 2" xfId="744"/>
    <cellStyle name="Normaali 13 4" xfId="745"/>
    <cellStyle name="Normaali 13 4 2" xfId="746"/>
    <cellStyle name="Normaali 13 5" xfId="747"/>
    <cellStyle name="Normaali 13 5 2" xfId="748"/>
    <cellStyle name="Normaali 13 6" xfId="749"/>
    <cellStyle name="Normaali 13 6 2" xfId="750"/>
    <cellStyle name="Normaali 13 7" xfId="751"/>
    <cellStyle name="Normaali 13 7 2" xfId="752"/>
    <cellStyle name="Normaali 13 8" xfId="753"/>
    <cellStyle name="Normaali 13 8 2" xfId="754"/>
    <cellStyle name="Normaali 13 9" xfId="755"/>
    <cellStyle name="Normaali 13 9 2" xfId="756"/>
    <cellStyle name="Normaali 14" xfId="757"/>
    <cellStyle name="Normaali 14 10" xfId="758"/>
    <cellStyle name="Normaali 14 11" xfId="759"/>
    <cellStyle name="Normaali 14 12" xfId="760"/>
    <cellStyle name="Normaali 14 13" xfId="761"/>
    <cellStyle name="Normaali 14 14" xfId="762"/>
    <cellStyle name="Normaali 14 15" xfId="763"/>
    <cellStyle name="Normaali 14 2" xfId="764"/>
    <cellStyle name="Normaali 14 2 10" xfId="765"/>
    <cellStyle name="Normaali 14 2 11" xfId="766"/>
    <cellStyle name="Normaali 14 2 12" xfId="767"/>
    <cellStyle name="Normaali 14 2 13" xfId="768"/>
    <cellStyle name="Normaali 14 2 14" xfId="769"/>
    <cellStyle name="Normaali 14 2 2" xfId="770"/>
    <cellStyle name="Normaali 14 2 2 2" xfId="771"/>
    <cellStyle name="Normaali 14 2 3" xfId="772"/>
    <cellStyle name="Normaali 14 2 4" xfId="773"/>
    <cellStyle name="Normaali 14 2 5" xfId="774"/>
    <cellStyle name="Normaali 14 2 6" xfId="775"/>
    <cellStyle name="Normaali 14 2 7" xfId="776"/>
    <cellStyle name="Normaali 14 2 8" xfId="777"/>
    <cellStyle name="Normaali 14 2 9" xfId="778"/>
    <cellStyle name="Normaali 14 3" xfId="779"/>
    <cellStyle name="Normaali 14 3 2" xfId="780"/>
    <cellStyle name="Normaali 14 3 3" xfId="781"/>
    <cellStyle name="Normaali 14 4" xfId="782"/>
    <cellStyle name="Normaali 14 4 2" xfId="783"/>
    <cellStyle name="Normaali 14 5" xfId="784"/>
    <cellStyle name="Normaali 14 6" xfId="785"/>
    <cellStyle name="Normaali 14 7" xfId="786"/>
    <cellStyle name="Normaali 14 8" xfId="787"/>
    <cellStyle name="Normaali 14 9" xfId="788"/>
    <cellStyle name="Normaali 15" xfId="789"/>
    <cellStyle name="Normaali 15 10" xfId="790"/>
    <cellStyle name="Normaali 15 11" xfId="791"/>
    <cellStyle name="Normaali 15 12" xfId="792"/>
    <cellStyle name="Normaali 15 13" xfId="793"/>
    <cellStyle name="Normaali 15 14" xfId="794"/>
    <cellStyle name="Normaali 15 15" xfId="795"/>
    <cellStyle name="Normaali 15 2" xfId="796"/>
    <cellStyle name="Normaali 15 2 2" xfId="797"/>
    <cellStyle name="Normaali 15 3" xfId="798"/>
    <cellStyle name="Normaali 15 3 2" xfId="799"/>
    <cellStyle name="Normaali 15 4" xfId="800"/>
    <cellStyle name="Normaali 15 5" xfId="801"/>
    <cellStyle name="Normaali 15 6" xfId="802"/>
    <cellStyle name="Normaali 15 7" xfId="803"/>
    <cellStyle name="Normaali 15 8" xfId="804"/>
    <cellStyle name="Normaali 15 9" xfId="805"/>
    <cellStyle name="Normaali 16" xfId="806"/>
    <cellStyle name="Normaali 16 10" xfId="807"/>
    <cellStyle name="Normaali 16 11" xfId="808"/>
    <cellStyle name="Normaali 16 12" xfId="809"/>
    <cellStyle name="Normaali 16 13" xfId="810"/>
    <cellStyle name="Normaali 16 14" xfId="811"/>
    <cellStyle name="Normaali 16 15" xfId="812"/>
    <cellStyle name="Normaali 16 2" xfId="813"/>
    <cellStyle name="Normaali 16 2 2" xfId="814"/>
    <cellStyle name="Normaali 16 3" xfId="815"/>
    <cellStyle name="Normaali 16 3 2" xfId="816"/>
    <cellStyle name="Normaali 16 4" xfId="817"/>
    <cellStyle name="Normaali 16 5" xfId="818"/>
    <cellStyle name="Normaali 16 6" xfId="819"/>
    <cellStyle name="Normaali 16 7" xfId="820"/>
    <cellStyle name="Normaali 16 8" xfId="821"/>
    <cellStyle name="Normaali 16 9" xfId="822"/>
    <cellStyle name="Normaali 17" xfId="823"/>
    <cellStyle name="Normaali 17 10" xfId="824"/>
    <cellStyle name="Normaali 17 11" xfId="825"/>
    <cellStyle name="Normaali 17 12" xfId="826"/>
    <cellStyle name="Normaali 17 13" xfId="827"/>
    <cellStyle name="Normaali 17 14" xfId="828"/>
    <cellStyle name="Normaali 17 15" xfId="829"/>
    <cellStyle name="Normaali 17 2" xfId="830"/>
    <cellStyle name="Normaali 17 2 2" xfId="831"/>
    <cellStyle name="Normaali 17 2 2 2" xfId="832"/>
    <cellStyle name="Normaali 17 2 3" xfId="833"/>
    <cellStyle name="Normaali 17 2 4" xfId="834"/>
    <cellStyle name="Normaali 17 3" xfId="835"/>
    <cellStyle name="Normaali 17 3 2" xfId="836"/>
    <cellStyle name="Normaali 17 4" xfId="837"/>
    <cellStyle name="Normaali 17 5" xfId="838"/>
    <cellStyle name="Normaali 17 6" xfId="839"/>
    <cellStyle name="Normaali 17 7" xfId="840"/>
    <cellStyle name="Normaali 17 8" xfId="841"/>
    <cellStyle name="Normaali 17 9" xfId="842"/>
    <cellStyle name="Normaali 18" xfId="843"/>
    <cellStyle name="Normaali 18 10" xfId="844"/>
    <cellStyle name="Normaali 18 11" xfId="845"/>
    <cellStyle name="Normaali 18 12" xfId="846"/>
    <cellStyle name="Normaali 18 13" xfId="847"/>
    <cellStyle name="Normaali 18 14" xfId="848"/>
    <cellStyle name="Normaali 18 15" xfId="849"/>
    <cellStyle name="Normaali 18 2" xfId="850"/>
    <cellStyle name="Normaali 18 2 2" xfId="851"/>
    <cellStyle name="Normaali 18 2 2 2" xfId="852"/>
    <cellStyle name="Normaali 18 2 3" xfId="853"/>
    <cellStyle name="Normaali 18 2 4" xfId="854"/>
    <cellStyle name="Normaali 18 3" xfId="855"/>
    <cellStyle name="Normaali 18 4" xfId="856"/>
    <cellStyle name="Normaali 18 5" xfId="857"/>
    <cellStyle name="Normaali 18 6" xfId="858"/>
    <cellStyle name="Normaali 18 7" xfId="859"/>
    <cellStyle name="Normaali 18 8" xfId="860"/>
    <cellStyle name="Normaali 18 9" xfId="861"/>
    <cellStyle name="Normaali 19" xfId="862"/>
    <cellStyle name="Normaali 19 10" xfId="863"/>
    <cellStyle name="Normaali 19 11" xfId="864"/>
    <cellStyle name="Normaali 19 12" xfId="865"/>
    <cellStyle name="Normaali 19 13" xfId="866"/>
    <cellStyle name="Normaali 19 14" xfId="867"/>
    <cellStyle name="Normaali 19 15" xfId="868"/>
    <cellStyle name="Normaali 19 2" xfId="869"/>
    <cellStyle name="Normaali 19 2 2" xfId="870"/>
    <cellStyle name="Normaali 19 3" xfId="871"/>
    <cellStyle name="Normaali 19 3 2" xfId="872"/>
    <cellStyle name="Normaali 19 4" xfId="873"/>
    <cellStyle name="Normaali 19 5" xfId="874"/>
    <cellStyle name="Normaali 19 6" xfId="875"/>
    <cellStyle name="Normaali 19 7" xfId="876"/>
    <cellStyle name="Normaali 19 8" xfId="877"/>
    <cellStyle name="Normaali 19 9" xfId="878"/>
    <cellStyle name="Normaali 2" xfId="879"/>
    <cellStyle name="Normaali 2 10" xfId="880"/>
    <cellStyle name="Normaali 2 10 2" xfId="881"/>
    <cellStyle name="Normaali 2 10 3" xfId="882"/>
    <cellStyle name="Normaali 2 11" xfId="883"/>
    <cellStyle name="Normaali 2 11 2" xfId="884"/>
    <cellStyle name="Normaali 2 11 3" xfId="885"/>
    <cellStyle name="Normaali 2 12" xfId="886"/>
    <cellStyle name="Normaali 2 12 2" xfId="887"/>
    <cellStyle name="Normaali 2 12 3" xfId="888"/>
    <cellStyle name="Normaali 2 13" xfId="889"/>
    <cellStyle name="Normaali 2 13 2" xfId="890"/>
    <cellStyle name="Normaali 2 13 3" xfId="891"/>
    <cellStyle name="Normaali 2 14" xfId="892"/>
    <cellStyle name="Normaali 2 14 2" xfId="893"/>
    <cellStyle name="Normaali 2 14 3" xfId="894"/>
    <cellStyle name="Normaali 2 15" xfId="895"/>
    <cellStyle name="Normaali 2 15 2" xfId="896"/>
    <cellStyle name="Normaali 2 15 3" xfId="897"/>
    <cellStyle name="Normaali 2 16" xfId="898"/>
    <cellStyle name="Normaali 2 16 2" xfId="899"/>
    <cellStyle name="Normaali 2 16 3" xfId="900"/>
    <cellStyle name="Normaali 2 17" xfId="901"/>
    <cellStyle name="Normaali 2 17 2" xfId="902"/>
    <cellStyle name="Normaali 2 17 3" xfId="903"/>
    <cellStyle name="Normaali 2 18" xfId="904"/>
    <cellStyle name="Normaali 2 18 2" xfId="905"/>
    <cellStyle name="Normaali 2 18 3" xfId="906"/>
    <cellStyle name="Normaali 2 19" xfId="907"/>
    <cellStyle name="Normaali 2 19 2" xfId="908"/>
    <cellStyle name="Normaali 2 19 3" xfId="909"/>
    <cellStyle name="Normaali 2 2" xfId="910"/>
    <cellStyle name="Normaali 2 2 2" xfId="911"/>
    <cellStyle name="Normaali 2 2 2 2" xfId="912"/>
    <cellStyle name="Normaali 2 2 2 2 2" xfId="1658"/>
    <cellStyle name="Normaali 2 2 2 2 2 2" xfId="1786"/>
    <cellStyle name="Normaali 2 2 2 2 3" xfId="1729"/>
    <cellStyle name="Normaali 2 2 2 3" xfId="1657"/>
    <cellStyle name="Normaali 2 2 2 3 2" xfId="1785"/>
    <cellStyle name="Normaali 2 2 2 4" xfId="1728"/>
    <cellStyle name="Normaali 2 2 2_ESjaEKyhdistely" xfId="913"/>
    <cellStyle name="Normaali 2 2 3" xfId="914"/>
    <cellStyle name="Normaali 2 2 4" xfId="915"/>
    <cellStyle name="Normaali 2 2_ESjaEKyhdistely" xfId="916"/>
    <cellStyle name="Normaali 2 20" xfId="917"/>
    <cellStyle name="Normaali 2 20 2" xfId="918"/>
    <cellStyle name="Normaali 2 20 3" xfId="919"/>
    <cellStyle name="Normaali 2 21" xfId="920"/>
    <cellStyle name="Normaali 2 22" xfId="921"/>
    <cellStyle name="Normaali 2 23" xfId="922"/>
    <cellStyle name="Normaali 2 3" xfId="923"/>
    <cellStyle name="Normaali 2 3 2" xfId="924"/>
    <cellStyle name="Normaali 2 3 3" xfId="925"/>
    <cellStyle name="Normaali 2 3 4" xfId="1659"/>
    <cellStyle name="Normaali 2 3 4 2" xfId="1787"/>
    <cellStyle name="Normaali 2 3 5" xfId="1730"/>
    <cellStyle name="Normaali 2 3_ESjaEKyhdistely" xfId="926"/>
    <cellStyle name="Normaali 2 4" xfId="927"/>
    <cellStyle name="Normaali 2 4 2" xfId="928"/>
    <cellStyle name="Normaali 2 4 3" xfId="929"/>
    <cellStyle name="Normaali 2 4_ESjaEKyhdistely" xfId="930"/>
    <cellStyle name="Normaali 2 5" xfId="931"/>
    <cellStyle name="Normaali 2 5 2" xfId="932"/>
    <cellStyle name="Normaali 2 5 3" xfId="933"/>
    <cellStyle name="Normaali 2 6" xfId="934"/>
    <cellStyle name="Normaali 2 6 2" xfId="935"/>
    <cellStyle name="Normaali 2 6 3" xfId="936"/>
    <cellStyle name="Normaali 2 7" xfId="937"/>
    <cellStyle name="Normaali 2 7 2" xfId="938"/>
    <cellStyle name="Normaali 2 7 3" xfId="939"/>
    <cellStyle name="Normaali 2 8" xfId="940"/>
    <cellStyle name="Normaali 2 8 2" xfId="941"/>
    <cellStyle name="Normaali 2 8 3" xfId="942"/>
    <cellStyle name="Normaali 2 9" xfId="943"/>
    <cellStyle name="Normaali 2 9 2" xfId="944"/>
    <cellStyle name="Normaali 2 9 3" xfId="945"/>
    <cellStyle name="Normaali 2_ESjaEKyhdistely" xfId="946"/>
    <cellStyle name="Normaali 20" xfId="947"/>
    <cellStyle name="Normaali 20 2" xfId="948"/>
    <cellStyle name="Normaali 20 2 2" xfId="949"/>
    <cellStyle name="Normaali 20 3" xfId="950"/>
    <cellStyle name="Normaali 21" xfId="951"/>
    <cellStyle name="Normaali 21 2" xfId="952"/>
    <cellStyle name="Normaali 21 2 2" xfId="953"/>
    <cellStyle name="Normaali 21 3" xfId="954"/>
    <cellStyle name="Normaali 22" xfId="955"/>
    <cellStyle name="Normaali 22 2" xfId="956"/>
    <cellStyle name="Normaali 22 2 2" xfId="957"/>
    <cellStyle name="Normaali 22 3" xfId="958"/>
    <cellStyle name="Normaali 23" xfId="959"/>
    <cellStyle name="Normaali 23 2" xfId="960"/>
    <cellStyle name="Normaali 23 2 2" xfId="961"/>
    <cellStyle name="Normaali 23 3" xfId="962"/>
    <cellStyle name="Normaali 24" xfId="963"/>
    <cellStyle name="Normaali 24 2" xfId="964"/>
    <cellStyle name="Normaali 24 2 2" xfId="965"/>
    <cellStyle name="Normaali 24 3" xfId="966"/>
    <cellStyle name="Normaali 25" xfId="967"/>
    <cellStyle name="Normaali 25 2" xfId="968"/>
    <cellStyle name="Normaali 25 2 2" xfId="969"/>
    <cellStyle name="Normaali 25 3" xfId="970"/>
    <cellStyle name="Normaali 26" xfId="971"/>
    <cellStyle name="Normaali 26 2" xfId="972"/>
    <cellStyle name="Normaali 26 2 2" xfId="973"/>
    <cellStyle name="Normaali 26 3" xfId="974"/>
    <cellStyle name="Normaali 27" xfId="975"/>
    <cellStyle name="Normaali 27 2" xfId="976"/>
    <cellStyle name="Normaali 27 2 2" xfId="977"/>
    <cellStyle name="Normaali 27 3" xfId="978"/>
    <cellStyle name="Normaali 28" xfId="979"/>
    <cellStyle name="Normaali 28 2" xfId="980"/>
    <cellStyle name="Normaali 28 2 2" xfId="981"/>
    <cellStyle name="Normaali 29" xfId="982"/>
    <cellStyle name="Normaali 29 2" xfId="983"/>
    <cellStyle name="Normaali 29 2 2" xfId="984"/>
    <cellStyle name="Normaali 29 3" xfId="985"/>
    <cellStyle name="Normaali 29_ESjaEKyhdistely" xfId="986"/>
    <cellStyle name="Normaali 3" xfId="987"/>
    <cellStyle name="Normaali 3 10" xfId="988"/>
    <cellStyle name="Normaali 3 10 2" xfId="989"/>
    <cellStyle name="Normaali 3 10 3" xfId="990"/>
    <cellStyle name="Normaali 3 11" xfId="991"/>
    <cellStyle name="Normaali 3 11 2" xfId="992"/>
    <cellStyle name="Normaali 3 11 3" xfId="993"/>
    <cellStyle name="Normaali 3 12" xfId="994"/>
    <cellStyle name="Normaali 3 12 2" xfId="995"/>
    <cellStyle name="Normaali 3 12 3" xfId="996"/>
    <cellStyle name="Normaali 3 13" xfId="997"/>
    <cellStyle name="Normaali 3 13 2" xfId="998"/>
    <cellStyle name="Normaali 3 13 3" xfId="999"/>
    <cellStyle name="Normaali 3 14" xfId="1000"/>
    <cellStyle name="Normaali 3 14 2" xfId="1001"/>
    <cellStyle name="Normaali 3 14 3" xfId="1002"/>
    <cellStyle name="Normaali 3 15" xfId="1003"/>
    <cellStyle name="Normaali 3 15 2" xfId="1004"/>
    <cellStyle name="Normaali 3 15 3" xfId="1005"/>
    <cellStyle name="Normaali 3 16" xfId="1006"/>
    <cellStyle name="Normaali 3 16 2" xfId="1007"/>
    <cellStyle name="Normaali 3 16 3" xfId="1008"/>
    <cellStyle name="Normaali 3 17" xfId="1009"/>
    <cellStyle name="Normaali 3 17 2" xfId="1010"/>
    <cellStyle name="Normaali 3 17 3" xfId="1011"/>
    <cellStyle name="Normaali 3 18" xfId="1012"/>
    <cellStyle name="Normaali 3 18 2" xfId="1013"/>
    <cellStyle name="Normaali 3 18 3" xfId="1014"/>
    <cellStyle name="Normaali 3 19" xfId="1015"/>
    <cellStyle name="Normaali 3 19 2" xfId="1016"/>
    <cellStyle name="Normaali 3 19 3" xfId="1017"/>
    <cellStyle name="Normaali 3 2" xfId="1018"/>
    <cellStyle name="Normaali 3 2 2" xfId="1019"/>
    <cellStyle name="Normaali 3 2 3" xfId="1020"/>
    <cellStyle name="Normaali 3 2_ESjaEKyhdistely" xfId="1021"/>
    <cellStyle name="Normaali 3 20" xfId="1022"/>
    <cellStyle name="Normaali 3 20 2" xfId="1023"/>
    <cellStyle name="Normaali 3 20 3" xfId="1024"/>
    <cellStyle name="Normaali 3 21" xfId="1025"/>
    <cellStyle name="Normaali 3 21 2" xfId="1026"/>
    <cellStyle name="Normaali 3 21 3" xfId="1027"/>
    <cellStyle name="Normaali 3 22" xfId="1028"/>
    <cellStyle name="Normaali 3 22 2" xfId="1029"/>
    <cellStyle name="Normaali 3 23" xfId="1030"/>
    <cellStyle name="Normaali 3 24" xfId="1031"/>
    <cellStyle name="Normaali 3 3" xfId="1032"/>
    <cellStyle name="Normaali 3 3 2" xfId="1033"/>
    <cellStyle name="Normaali 3 3 3" xfId="1034"/>
    <cellStyle name="Normaali 3 4" xfId="1035"/>
    <cellStyle name="Normaali 3 4 2" xfId="1036"/>
    <cellStyle name="Normaali 3 4 3" xfId="1037"/>
    <cellStyle name="Normaali 3 5" xfId="1038"/>
    <cellStyle name="Normaali 3 5 2" xfId="1039"/>
    <cellStyle name="Normaali 3 5 3" xfId="1040"/>
    <cellStyle name="Normaali 3 6" xfId="1041"/>
    <cellStyle name="Normaali 3 6 2" xfId="1042"/>
    <cellStyle name="Normaali 3 6 3" xfId="1043"/>
    <cellStyle name="Normaali 3 7" xfId="1044"/>
    <cellStyle name="Normaali 3 7 2" xfId="1045"/>
    <cellStyle name="Normaali 3 7 3" xfId="1046"/>
    <cellStyle name="Normaali 3 8" xfId="1047"/>
    <cellStyle name="Normaali 3 8 2" xfId="1048"/>
    <cellStyle name="Normaali 3 8 3" xfId="1049"/>
    <cellStyle name="Normaali 3 9" xfId="1050"/>
    <cellStyle name="Normaali 3 9 2" xfId="1051"/>
    <cellStyle name="Normaali 3 9 3" xfId="1052"/>
    <cellStyle name="Normaali 3_ESjaEKyhdistely" xfId="1053"/>
    <cellStyle name="Normaali 30" xfId="1054"/>
    <cellStyle name="Normaali 30 2" xfId="1055"/>
    <cellStyle name="Normaali 30 3" xfId="1056"/>
    <cellStyle name="Normaali 31" xfId="1057"/>
    <cellStyle name="Normaali 31 2" xfId="1058"/>
    <cellStyle name="Normaali 32" xfId="1059"/>
    <cellStyle name="Normaali 33" xfId="1060"/>
    <cellStyle name="Normaali 34" xfId="1061"/>
    <cellStyle name="Normaali 35" xfId="1062"/>
    <cellStyle name="Normaali 36" xfId="1063"/>
    <cellStyle name="Normaali 37" xfId="1064"/>
    <cellStyle name="Normaali 38" xfId="1065"/>
    <cellStyle name="Normaali 39" xfId="1066"/>
    <cellStyle name="Normaali 4" xfId="1067"/>
    <cellStyle name="Normaali 4 2" xfId="1068"/>
    <cellStyle name="Normaali 4 2 2" xfId="1069"/>
    <cellStyle name="Normaali 4 2 3" xfId="1070"/>
    <cellStyle name="Normaali 4 2_ESjaEKyhdistely" xfId="1071"/>
    <cellStyle name="Normaali 4 3" xfId="1072"/>
    <cellStyle name="Normaali 4 3 2" xfId="1073"/>
    <cellStyle name="Normaali 4 3 3" xfId="1074"/>
    <cellStyle name="Normaali 4 3_ESjaEKyhdistely" xfId="1075"/>
    <cellStyle name="Normaali 4 4" xfId="1076"/>
    <cellStyle name="Normaali 4 4 2" xfId="1077"/>
    <cellStyle name="Normaali 4 4 3" xfId="1078"/>
    <cellStyle name="Normaali 4 5" xfId="1079"/>
    <cellStyle name="Normaali 4 5 2" xfId="1080"/>
    <cellStyle name="Normaali 4 5 3" xfId="1081"/>
    <cellStyle name="Normaali 4 6" xfId="1082"/>
    <cellStyle name="Normaali 4 6 2" xfId="1083"/>
    <cellStyle name="Normaali 4 6 3" xfId="1084"/>
    <cellStyle name="Normaali 4_ESjaEKyhdistely" xfId="1085"/>
    <cellStyle name="Normaali 40" xfId="1086"/>
    <cellStyle name="Normaali 41" xfId="1087"/>
    <cellStyle name="Normaali 42" xfId="1088"/>
    <cellStyle name="Normaali 43" xfId="1089"/>
    <cellStyle name="Normaali 43 2" xfId="1598"/>
    <cellStyle name="Normaali 43 3" xfId="1588"/>
    <cellStyle name="Normaali 43_VakaTaulukko" xfId="1668"/>
    <cellStyle name="Normaali 44" xfId="1090"/>
    <cellStyle name="Normaali 44 2" xfId="1599"/>
    <cellStyle name="Normaali 44 3" xfId="1589"/>
    <cellStyle name="Normaali 44_VakaTaulukko" xfId="1669"/>
    <cellStyle name="Normaali 45" xfId="1580"/>
    <cellStyle name="Normaali 45 2" xfId="1600"/>
    <cellStyle name="Normaali 45 3" xfId="1590"/>
    <cellStyle name="Normaali 45_VakaTaulukko" xfId="1670"/>
    <cellStyle name="Normaali 46" xfId="1581"/>
    <cellStyle name="Normaali 46 2" xfId="1601"/>
    <cellStyle name="Normaali 46 3" xfId="1591"/>
    <cellStyle name="Normaali 46_VakaTaulukko" xfId="1671"/>
    <cellStyle name="Normaali 47" xfId="1582"/>
    <cellStyle name="Normaali 47 2" xfId="1602"/>
    <cellStyle name="Normaali 47 3" xfId="1592"/>
    <cellStyle name="Normaali 47_VakaTaulukko" xfId="1677"/>
    <cellStyle name="Normaali 48" xfId="1584"/>
    <cellStyle name="Normaali 48 2" xfId="1604"/>
    <cellStyle name="Normaali 48 3" xfId="1594"/>
    <cellStyle name="Normaali 48_VakaTaulukko" xfId="1672"/>
    <cellStyle name="Normaali 49" xfId="1585"/>
    <cellStyle name="Normaali 49 2" xfId="1605"/>
    <cellStyle name="Normaali 49 3" xfId="1595"/>
    <cellStyle name="Normaali 49_VakaTaulukko" xfId="1673"/>
    <cellStyle name="Normaali 5" xfId="1091"/>
    <cellStyle name="Normaali 5 10" xfId="1092"/>
    <cellStyle name="Normaali 5 11" xfId="1093"/>
    <cellStyle name="Normaali 5 12" xfId="1094"/>
    <cellStyle name="Normaali 5 13" xfId="1095"/>
    <cellStyle name="Normaali 5 14" xfId="1096"/>
    <cellStyle name="Normaali 5 15" xfId="1097"/>
    <cellStyle name="Normaali 5 16" xfId="1098"/>
    <cellStyle name="Normaali 5 17" xfId="1099"/>
    <cellStyle name="Normaali 5 18" xfId="1100"/>
    <cellStyle name="Normaali 5 19" xfId="1101"/>
    <cellStyle name="Normaali 5 2" xfId="1102"/>
    <cellStyle name="Normaali 5 2 2" xfId="1103"/>
    <cellStyle name="Normaali 5 2 3" xfId="1104"/>
    <cellStyle name="Normaali 5 2_ESjaEKyhdistely" xfId="1105"/>
    <cellStyle name="Normaali 5 20" xfId="1106"/>
    <cellStyle name="Normaali 5 21" xfId="1107"/>
    <cellStyle name="Normaali 5 3" xfId="1108"/>
    <cellStyle name="Normaali 5 3 2" xfId="1109"/>
    <cellStyle name="Normaali 5 3 3" xfId="1110"/>
    <cellStyle name="Normaali 5 3_ESjaEKyhdistely" xfId="1111"/>
    <cellStyle name="Normaali 5 4" xfId="1112"/>
    <cellStyle name="Normaali 5 4 2" xfId="1113"/>
    <cellStyle name="Normaali 5 4 3" xfId="1114"/>
    <cellStyle name="Normaali 5 4_ESjaEKyhdistely" xfId="1115"/>
    <cellStyle name="Normaali 5 5" xfId="1116"/>
    <cellStyle name="Normaali 5 5 2" xfId="1117"/>
    <cellStyle name="Normaali 5 5 3" xfId="1118"/>
    <cellStyle name="Normaali 5 5_ESjaEKyhdistely" xfId="1119"/>
    <cellStyle name="Normaali 5 6" xfId="1120"/>
    <cellStyle name="Normaali 5 6 2" xfId="1121"/>
    <cellStyle name="Normaali 5 6 3" xfId="1122"/>
    <cellStyle name="Normaali 5 7" xfId="1123"/>
    <cellStyle name="Normaali 5 7 2" xfId="1124"/>
    <cellStyle name="Normaali 5 7 3" xfId="1125"/>
    <cellStyle name="Normaali 5 8" xfId="1126"/>
    <cellStyle name="Normaali 5 8 2" xfId="1127"/>
    <cellStyle name="Normaali 5 8 3" xfId="1128"/>
    <cellStyle name="Normaali 5 9" xfId="1129"/>
    <cellStyle name="Normaali 5 9 2" xfId="1130"/>
    <cellStyle name="Normaali 5 9 3" xfId="1131"/>
    <cellStyle name="Normaali 5_ESjaEKyhdistely" xfId="1132"/>
    <cellStyle name="Normaali 50" xfId="1583"/>
    <cellStyle name="Normaali 50 2" xfId="1603"/>
    <cellStyle name="Normaali 50 3" xfId="1593"/>
    <cellStyle name="Normaali 50_VakaTaulukko" xfId="1674"/>
    <cellStyle name="Normaali 51" xfId="1586"/>
    <cellStyle name="Normaali 51 2" xfId="1606"/>
    <cellStyle name="Normaali 51 3" xfId="1596"/>
    <cellStyle name="Normaali 51_VakaTaulukko" xfId="1678"/>
    <cellStyle name="Normaali 52" xfId="1679"/>
    <cellStyle name="Normaali 53" xfId="1666"/>
    <cellStyle name="Normaali 54" xfId="1667"/>
    <cellStyle name="Normaali 6" xfId="1133"/>
    <cellStyle name="Normaali 6 10" xfId="1134"/>
    <cellStyle name="Normaali 6 10 2" xfId="1135"/>
    <cellStyle name="Normaali 6 11" xfId="1136"/>
    <cellStyle name="Normaali 6 11 2" xfId="1137"/>
    <cellStyle name="Normaali 6 11 2 2" xfId="1138"/>
    <cellStyle name="Normaali 6 11 3" xfId="1139"/>
    <cellStyle name="Normaali 6 11_Kate ja Sijoitukset B (2)" xfId="1140"/>
    <cellStyle name="Normaali 6 12" xfId="1141"/>
    <cellStyle name="Normaali 6 13" xfId="1142"/>
    <cellStyle name="Normaali 6 13 2" xfId="1143"/>
    <cellStyle name="Normaali 6 13 3" xfId="1144"/>
    <cellStyle name="Normaali 6 13_ESjaEKyhdistely" xfId="1145"/>
    <cellStyle name="Normaali 6 14" xfId="1146"/>
    <cellStyle name="Normaali 6 14 2" xfId="1147"/>
    <cellStyle name="Normaali 6 14 3" xfId="1148"/>
    <cellStyle name="Normaali 6 14_ESjaEKyhdistely" xfId="1149"/>
    <cellStyle name="Normaali 6 15" xfId="1150"/>
    <cellStyle name="Normaali 6 16" xfId="1151"/>
    <cellStyle name="Normaali 6 17" xfId="1152"/>
    <cellStyle name="Normaali 6 18" xfId="1153"/>
    <cellStyle name="Normaali 6 19" xfId="1154"/>
    <cellStyle name="Normaali 6 2" xfId="1155"/>
    <cellStyle name="Normaali 6 2 10" xfId="1156"/>
    <cellStyle name="Normaali 6 2 11" xfId="1157"/>
    <cellStyle name="Normaali 6 2 12" xfId="1158"/>
    <cellStyle name="Normaali 6 2 13" xfId="1159"/>
    <cellStyle name="Normaali 6 2 14" xfId="1160"/>
    <cellStyle name="Normaali 6 2 2" xfId="1161"/>
    <cellStyle name="Normaali 6 2 2 2" xfId="1162"/>
    <cellStyle name="Normaali 6 2 3" xfId="1163"/>
    <cellStyle name="Normaali 6 2 4" xfId="1164"/>
    <cellStyle name="Normaali 6 2 5" xfId="1165"/>
    <cellStyle name="Normaali 6 2 6" xfId="1166"/>
    <cellStyle name="Normaali 6 2 7" xfId="1167"/>
    <cellStyle name="Normaali 6 2 8" xfId="1168"/>
    <cellStyle name="Normaali 6 2 9" xfId="1169"/>
    <cellStyle name="Normaali 6 20" xfId="1170"/>
    <cellStyle name="Normaali 6 21" xfId="1171"/>
    <cellStyle name="Normaali 6 22" xfId="1172"/>
    <cellStyle name="Normaali 6 23" xfId="1173"/>
    <cellStyle name="Normaali 6 24" xfId="1174"/>
    <cellStyle name="Normaali 6 25" xfId="1175"/>
    <cellStyle name="Normaali 6 3" xfId="1176"/>
    <cellStyle name="Normaali 6 3 10" xfId="1177"/>
    <cellStyle name="Normaali 6 3 11" xfId="1178"/>
    <cellStyle name="Normaali 6 3 12" xfId="1179"/>
    <cellStyle name="Normaali 6 3 13" xfId="1180"/>
    <cellStyle name="Normaali 6 3 14" xfId="1181"/>
    <cellStyle name="Normaali 6 3 2" xfId="1182"/>
    <cellStyle name="Normaali 6 3 2 2" xfId="1183"/>
    <cellStyle name="Normaali 6 3 3" xfId="1184"/>
    <cellStyle name="Normaali 6 3 4" xfId="1185"/>
    <cellStyle name="Normaali 6 3 5" xfId="1186"/>
    <cellStyle name="Normaali 6 3 6" xfId="1187"/>
    <cellStyle name="Normaali 6 3 7" xfId="1188"/>
    <cellStyle name="Normaali 6 3 8" xfId="1189"/>
    <cellStyle name="Normaali 6 3 9" xfId="1190"/>
    <cellStyle name="Normaali 6 4" xfId="1191"/>
    <cellStyle name="Normaali 6 4 10" xfId="1192"/>
    <cellStyle name="Normaali 6 4 11" xfId="1193"/>
    <cellStyle name="Normaali 6 4 12" xfId="1194"/>
    <cellStyle name="Normaali 6 4 13" xfId="1195"/>
    <cellStyle name="Normaali 6 4 14" xfId="1196"/>
    <cellStyle name="Normaali 6 4 2" xfId="1197"/>
    <cellStyle name="Normaali 6 4 2 2" xfId="1198"/>
    <cellStyle name="Normaali 6 4 3" xfId="1199"/>
    <cellStyle name="Normaali 6 4 4" xfId="1200"/>
    <cellStyle name="Normaali 6 4 5" xfId="1201"/>
    <cellStyle name="Normaali 6 4 6" xfId="1202"/>
    <cellStyle name="Normaali 6 4 7" xfId="1203"/>
    <cellStyle name="Normaali 6 4 8" xfId="1204"/>
    <cellStyle name="Normaali 6 4 9" xfId="1205"/>
    <cellStyle name="Normaali 6 5" xfId="1206"/>
    <cellStyle name="Normaali 6 5 2" xfId="1207"/>
    <cellStyle name="Normaali 6 6" xfId="1208"/>
    <cellStyle name="Normaali 6 6 2" xfId="1209"/>
    <cellStyle name="Normaali 6 7" xfId="1210"/>
    <cellStyle name="Normaali 6 7 2" xfId="1211"/>
    <cellStyle name="Normaali 6 8" xfId="1212"/>
    <cellStyle name="Normaali 6 8 2" xfId="1213"/>
    <cellStyle name="Normaali 6 9" xfId="1214"/>
    <cellStyle name="Normaali 6 9 2" xfId="1215"/>
    <cellStyle name="Normaali 6_ESjaEKyhdistely" xfId="1216"/>
    <cellStyle name="Normaali 7" xfId="1217"/>
    <cellStyle name="Normaali 7 2" xfId="1218"/>
    <cellStyle name="Normaali 7 2 2" xfId="1219"/>
    <cellStyle name="Normaali 7 2_ESjaEKyhdistely" xfId="1220"/>
    <cellStyle name="Normaali 7 3" xfId="1221"/>
    <cellStyle name="Normaali 7 4" xfId="1222"/>
    <cellStyle name="Normaali 7_ESjaEKyhdistely" xfId="1223"/>
    <cellStyle name="Normaali 8" xfId="1224"/>
    <cellStyle name="Normaali 8 10" xfId="1225"/>
    <cellStyle name="Normaali 8 10 10" xfId="1226"/>
    <cellStyle name="Normaali 8 10 11" xfId="1227"/>
    <cellStyle name="Normaali 8 10 12" xfId="1228"/>
    <cellStyle name="Normaali 8 10 13" xfId="1229"/>
    <cellStyle name="Normaali 8 10 14" xfId="1230"/>
    <cellStyle name="Normaali 8 10 2" xfId="1231"/>
    <cellStyle name="Normaali 8 10 2 2" xfId="1232"/>
    <cellStyle name="Normaali 8 10 3" xfId="1233"/>
    <cellStyle name="Normaali 8 10 3 2" xfId="1234"/>
    <cellStyle name="Normaali 8 10 3_Kate ja Sijoitukset B (2)" xfId="1235"/>
    <cellStyle name="Normaali 8 10 4" xfId="1236"/>
    <cellStyle name="Normaali 8 10 5" xfId="1237"/>
    <cellStyle name="Normaali 8 10 6" xfId="1238"/>
    <cellStyle name="Normaali 8 10 7" xfId="1239"/>
    <cellStyle name="Normaali 8 10 8" xfId="1240"/>
    <cellStyle name="Normaali 8 10 9" xfId="1241"/>
    <cellStyle name="Normaali 8 10_Kate ja Sijoitukset B (2)" xfId="1242"/>
    <cellStyle name="Normaali 8 11" xfId="1243"/>
    <cellStyle name="Normaali 8 11 10" xfId="1244"/>
    <cellStyle name="Normaali 8 11 11" xfId="1245"/>
    <cellStyle name="Normaali 8 11 12" xfId="1246"/>
    <cellStyle name="Normaali 8 11 13" xfId="1247"/>
    <cellStyle name="Normaali 8 11 14" xfId="1248"/>
    <cellStyle name="Normaali 8 11 2" xfId="1249"/>
    <cellStyle name="Normaali 8 11 3" xfId="1250"/>
    <cellStyle name="Normaali 8 11 4" xfId="1251"/>
    <cellStyle name="Normaali 8 11 5" xfId="1252"/>
    <cellStyle name="Normaali 8 11 6" xfId="1253"/>
    <cellStyle name="Normaali 8 11 7" xfId="1254"/>
    <cellStyle name="Normaali 8 11 8" xfId="1255"/>
    <cellStyle name="Normaali 8 11 9" xfId="1256"/>
    <cellStyle name="Normaali 8 11_Kate ja Sijoitukset B (2)" xfId="1257"/>
    <cellStyle name="Normaali 8 12" xfId="1258"/>
    <cellStyle name="Normaali 8 12 2" xfId="1259"/>
    <cellStyle name="Normaali 8 12 3" xfId="1260"/>
    <cellStyle name="Normaali 8 12_ESjaEKyhdistely" xfId="1261"/>
    <cellStyle name="Normaali 8 13" xfId="1262"/>
    <cellStyle name="Normaali 8 13 2" xfId="1263"/>
    <cellStyle name="Normaali 8 13 3" xfId="1264"/>
    <cellStyle name="Normaali 8 13_ESjaEKyhdistely" xfId="1265"/>
    <cellStyle name="Normaali 8 14" xfId="1266"/>
    <cellStyle name="Normaali 8 14 2" xfId="1267"/>
    <cellStyle name="Normaali 8 14 3" xfId="1268"/>
    <cellStyle name="Normaali 8 15" xfId="1269"/>
    <cellStyle name="Normaali 8 16" xfId="1270"/>
    <cellStyle name="Normaali 8 17" xfId="1271"/>
    <cellStyle name="Normaali 8 18" xfId="1272"/>
    <cellStyle name="Normaali 8 19" xfId="1273"/>
    <cellStyle name="Normaali 8 2" xfId="1274"/>
    <cellStyle name="Normaali 8 2 10" xfId="1275"/>
    <cellStyle name="Normaali 8 2 11" xfId="1276"/>
    <cellStyle name="Normaali 8 2 12" xfId="1277"/>
    <cellStyle name="Normaali 8 2 13" xfId="1278"/>
    <cellStyle name="Normaali 8 2 14" xfId="1279"/>
    <cellStyle name="Normaali 8 2 2" xfId="1280"/>
    <cellStyle name="Normaali 8 2 2 2" xfId="1281"/>
    <cellStyle name="Normaali 8 2 3" xfId="1282"/>
    <cellStyle name="Normaali 8 2 4" xfId="1283"/>
    <cellStyle name="Normaali 8 2 5" xfId="1284"/>
    <cellStyle name="Normaali 8 2 6" xfId="1285"/>
    <cellStyle name="Normaali 8 2 7" xfId="1286"/>
    <cellStyle name="Normaali 8 2 8" xfId="1287"/>
    <cellStyle name="Normaali 8 2 9" xfId="1288"/>
    <cellStyle name="Normaali 8 20" xfId="1289"/>
    <cellStyle name="Normaali 8 21" xfId="1290"/>
    <cellStyle name="Normaali 8 22" xfId="1291"/>
    <cellStyle name="Normaali 8 23" xfId="1292"/>
    <cellStyle name="Normaali 8 24" xfId="1293"/>
    <cellStyle name="Normaali 8 25" xfId="1294"/>
    <cellStyle name="Normaali 8 26" xfId="1295"/>
    <cellStyle name="Normaali 8 3" xfId="1296"/>
    <cellStyle name="Normaali 8 3 10" xfId="1297"/>
    <cellStyle name="Normaali 8 3 11" xfId="1298"/>
    <cellStyle name="Normaali 8 3 12" xfId="1299"/>
    <cellStyle name="Normaali 8 3 13" xfId="1300"/>
    <cellStyle name="Normaali 8 3 14" xfId="1301"/>
    <cellStyle name="Normaali 8 3 2" xfId="1302"/>
    <cellStyle name="Normaali 8 3 2 2" xfId="1303"/>
    <cellStyle name="Normaali 8 3 3" xfId="1304"/>
    <cellStyle name="Normaali 8 3 4" xfId="1305"/>
    <cellStyle name="Normaali 8 3 5" xfId="1306"/>
    <cellStyle name="Normaali 8 3 6" xfId="1307"/>
    <cellStyle name="Normaali 8 3 7" xfId="1308"/>
    <cellStyle name="Normaali 8 3 8" xfId="1309"/>
    <cellStyle name="Normaali 8 3 9" xfId="1310"/>
    <cellStyle name="Normaali 8 4" xfId="1311"/>
    <cellStyle name="Normaali 8 4 10" xfId="1312"/>
    <cellStyle name="Normaali 8 4 11" xfId="1313"/>
    <cellStyle name="Normaali 8 4 12" xfId="1314"/>
    <cellStyle name="Normaali 8 4 13" xfId="1315"/>
    <cellStyle name="Normaali 8 4 14" xfId="1316"/>
    <cellStyle name="Normaali 8 4 2" xfId="1317"/>
    <cellStyle name="Normaali 8 4 2 2" xfId="1318"/>
    <cellStyle name="Normaali 8 4 3" xfId="1319"/>
    <cellStyle name="Normaali 8 4 4" xfId="1320"/>
    <cellStyle name="Normaali 8 4 5" xfId="1321"/>
    <cellStyle name="Normaali 8 4 6" xfId="1322"/>
    <cellStyle name="Normaali 8 4 7" xfId="1323"/>
    <cellStyle name="Normaali 8 4 8" xfId="1324"/>
    <cellStyle name="Normaali 8 4 9" xfId="1325"/>
    <cellStyle name="Normaali 8 5" xfId="1326"/>
    <cellStyle name="Normaali 8 5 10" xfId="1327"/>
    <cellStyle name="Normaali 8 5 11" xfId="1328"/>
    <cellStyle name="Normaali 8 5 12" xfId="1329"/>
    <cellStyle name="Normaali 8 5 13" xfId="1330"/>
    <cellStyle name="Normaali 8 5 14" xfId="1331"/>
    <cellStyle name="Normaali 8 5 2" xfId="1332"/>
    <cellStyle name="Normaali 8 5 2 2" xfId="1333"/>
    <cellStyle name="Normaali 8 5 3" xfId="1334"/>
    <cellStyle name="Normaali 8 5 4" xfId="1335"/>
    <cellStyle name="Normaali 8 5 5" xfId="1336"/>
    <cellStyle name="Normaali 8 5 6" xfId="1337"/>
    <cellStyle name="Normaali 8 5 7" xfId="1338"/>
    <cellStyle name="Normaali 8 5 8" xfId="1339"/>
    <cellStyle name="Normaali 8 5 9" xfId="1340"/>
    <cellStyle name="Normaali 8 6" xfId="1341"/>
    <cellStyle name="Normaali 8 6 10" xfId="1342"/>
    <cellStyle name="Normaali 8 6 11" xfId="1343"/>
    <cellStyle name="Normaali 8 6 12" xfId="1344"/>
    <cellStyle name="Normaali 8 6 13" xfId="1345"/>
    <cellStyle name="Normaali 8 6 14" xfId="1346"/>
    <cellStyle name="Normaali 8 6 2" xfId="1347"/>
    <cellStyle name="Normaali 8 6 2 2" xfId="1348"/>
    <cellStyle name="Normaali 8 6 3" xfId="1349"/>
    <cellStyle name="Normaali 8 6 4" xfId="1350"/>
    <cellStyle name="Normaali 8 6 5" xfId="1351"/>
    <cellStyle name="Normaali 8 6 6" xfId="1352"/>
    <cellStyle name="Normaali 8 6 7" xfId="1353"/>
    <cellStyle name="Normaali 8 6 8" xfId="1354"/>
    <cellStyle name="Normaali 8 6 9" xfId="1355"/>
    <cellStyle name="Normaali 8 7" xfId="1356"/>
    <cellStyle name="Normaali 8 7 10" xfId="1357"/>
    <cellStyle name="Normaali 8 7 11" xfId="1358"/>
    <cellStyle name="Normaali 8 7 12" xfId="1359"/>
    <cellStyle name="Normaali 8 7 13" xfId="1360"/>
    <cellStyle name="Normaali 8 7 14" xfId="1361"/>
    <cellStyle name="Normaali 8 7 2" xfId="1362"/>
    <cellStyle name="Normaali 8 7 2 2" xfId="1363"/>
    <cellStyle name="Normaali 8 7 3" xfId="1364"/>
    <cellStyle name="Normaali 8 7 4" xfId="1365"/>
    <cellStyle name="Normaali 8 7 5" xfId="1366"/>
    <cellStyle name="Normaali 8 7 6" xfId="1367"/>
    <cellStyle name="Normaali 8 7 7" xfId="1368"/>
    <cellStyle name="Normaali 8 7 8" xfId="1369"/>
    <cellStyle name="Normaali 8 7 9" xfId="1370"/>
    <cellStyle name="Normaali 8 8" xfId="1371"/>
    <cellStyle name="Normaali 8 8 10" xfId="1372"/>
    <cellStyle name="Normaali 8 8 11" xfId="1373"/>
    <cellStyle name="Normaali 8 8 12" xfId="1374"/>
    <cellStyle name="Normaali 8 8 13" xfId="1375"/>
    <cellStyle name="Normaali 8 8 14" xfId="1376"/>
    <cellStyle name="Normaali 8 8 2" xfId="1377"/>
    <cellStyle name="Normaali 8 8 2 2" xfId="1378"/>
    <cellStyle name="Normaali 8 8 3" xfId="1379"/>
    <cellStyle name="Normaali 8 8 4" xfId="1380"/>
    <cellStyle name="Normaali 8 8 5" xfId="1381"/>
    <cellStyle name="Normaali 8 8 6" xfId="1382"/>
    <cellStyle name="Normaali 8 8 7" xfId="1383"/>
    <cellStyle name="Normaali 8 8 8" xfId="1384"/>
    <cellStyle name="Normaali 8 8 9" xfId="1385"/>
    <cellStyle name="Normaali 8 9" xfId="1386"/>
    <cellStyle name="Normaali 8 9 10" xfId="1387"/>
    <cellStyle name="Normaali 8 9 11" xfId="1388"/>
    <cellStyle name="Normaali 8 9 12" xfId="1389"/>
    <cellStyle name="Normaali 8 9 13" xfId="1390"/>
    <cellStyle name="Normaali 8 9 14" xfId="1391"/>
    <cellStyle name="Normaali 8 9 2" xfId="1392"/>
    <cellStyle name="Normaali 8 9 2 2" xfId="1393"/>
    <cellStyle name="Normaali 8 9 3" xfId="1394"/>
    <cellStyle name="Normaali 8 9 4" xfId="1395"/>
    <cellStyle name="Normaali 8 9 5" xfId="1396"/>
    <cellStyle name="Normaali 8 9 6" xfId="1397"/>
    <cellStyle name="Normaali 8 9 7" xfId="1398"/>
    <cellStyle name="Normaali 8 9 8" xfId="1399"/>
    <cellStyle name="Normaali 8 9 9" xfId="1400"/>
    <cellStyle name="Normaali 8_ESjaEKyhdistely" xfId="1401"/>
    <cellStyle name="Normaali 9" xfId="1402"/>
    <cellStyle name="Normaali 9 10" xfId="1403"/>
    <cellStyle name="Normaali 9 10 2" xfId="1404"/>
    <cellStyle name="Normaali 9 10 2 2" xfId="1405"/>
    <cellStyle name="Normaali 9 10 3" xfId="1406"/>
    <cellStyle name="Normaali 9 10_Kate ja Sijoitukset B (2)" xfId="1407"/>
    <cellStyle name="Normaali 9 11" xfId="1408"/>
    <cellStyle name="Normaali 9 12" xfId="1409"/>
    <cellStyle name="Normaali 9 12 2" xfId="1410"/>
    <cellStyle name="Normaali 9 12 3" xfId="1411"/>
    <cellStyle name="Normaali 9 12_ESjaEKyhdistely" xfId="1412"/>
    <cellStyle name="Normaali 9 13" xfId="1413"/>
    <cellStyle name="Normaali 9 13 2" xfId="1414"/>
    <cellStyle name="Normaali 9 13 3" xfId="1415"/>
    <cellStyle name="Normaali 9 13_ESjaEKyhdistely" xfId="1416"/>
    <cellStyle name="Normaali 9 14" xfId="1417"/>
    <cellStyle name="Normaali 9 15" xfId="1418"/>
    <cellStyle name="Normaali 9 16" xfId="1419"/>
    <cellStyle name="Normaali 9 17" xfId="1420"/>
    <cellStyle name="Normaali 9 18" xfId="1421"/>
    <cellStyle name="Normaali 9 19" xfId="1422"/>
    <cellStyle name="Normaali 9 2" xfId="1423"/>
    <cellStyle name="Normaali 9 2 2" xfId="1424"/>
    <cellStyle name="Normaali 9 20" xfId="1425"/>
    <cellStyle name="Normaali 9 21" xfId="1426"/>
    <cellStyle name="Normaali 9 22" xfId="1427"/>
    <cellStyle name="Normaali 9 23" xfId="1428"/>
    <cellStyle name="Normaali 9 24" xfId="1429"/>
    <cellStyle name="Normaali 9 3" xfId="1430"/>
    <cellStyle name="Normaali 9 3 2" xfId="1431"/>
    <cellStyle name="Normaali 9 4" xfId="1432"/>
    <cellStyle name="Normaali 9 4 2" xfId="1433"/>
    <cellStyle name="Normaali 9 5" xfId="1434"/>
    <cellStyle name="Normaali 9 5 2" xfId="1435"/>
    <cellStyle name="Normaali 9 6" xfId="1436"/>
    <cellStyle name="Normaali 9 6 2" xfId="1437"/>
    <cellStyle name="Normaali 9 7" xfId="1438"/>
    <cellStyle name="Normaali 9 7 2" xfId="1439"/>
    <cellStyle name="Normaali 9 8" xfId="1440"/>
    <cellStyle name="Normaali 9 8 2" xfId="1441"/>
    <cellStyle name="Normaali 9 9" xfId="1442"/>
    <cellStyle name="Normaali 9 9 2" xfId="1443"/>
    <cellStyle name="Normaali 9_ESjaEKyhdistely" xfId="1444"/>
    <cellStyle name="Normaali_Taul4" xfId="1445"/>
    <cellStyle name="Normal 10" xfId="1446"/>
    <cellStyle name="Normal 10 2" xfId="1447"/>
    <cellStyle name="Normal 10 2 2" xfId="1448"/>
    <cellStyle name="Normal 10 3" xfId="1449"/>
    <cellStyle name="Normal 11" xfId="1587"/>
    <cellStyle name="Normal 11 2" xfId="1607"/>
    <cellStyle name="Normal 11 3" xfId="1597"/>
    <cellStyle name="Normal 11_VakaTaulukko" xfId="1675"/>
    <cellStyle name="Normal 12" xfId="1608"/>
    <cellStyle name="Normal 12 2" xfId="1736"/>
    <cellStyle name="Normal 13" xfId="1665"/>
    <cellStyle name="Normal 13 2" xfId="1793"/>
    <cellStyle name="Normal 13_VakaTaulukko" xfId="1676"/>
    <cellStyle name="Normal 2" xfId="1450"/>
    <cellStyle name="Normal 2 2" xfId="1451"/>
    <cellStyle name="Normal 2 2 2" xfId="1452"/>
    <cellStyle name="Normal 2 2 2 2" xfId="1661"/>
    <cellStyle name="Normal 2 2 2 2 2" xfId="1789"/>
    <cellStyle name="Normal 2 2 2 3" xfId="1732"/>
    <cellStyle name="Normal 2 2 3" xfId="1453"/>
    <cellStyle name="Normal 2 2 4" xfId="1660"/>
    <cellStyle name="Normal 2 2 4 2" xfId="1788"/>
    <cellStyle name="Normal 2 2 5" xfId="1731"/>
    <cellStyle name="Normal 2 2_Taul1" xfId="1454"/>
    <cellStyle name="Normal 2_Sipat ja rahastoyhtiöt" xfId="1455"/>
    <cellStyle name="Normal 3" xfId="1456"/>
    <cellStyle name="Normal 3 2" xfId="1457"/>
    <cellStyle name="Normal 4" xfId="1458"/>
    <cellStyle name="Normal 4 2" xfId="1459"/>
    <cellStyle name="Normal 5" xfId="1460"/>
    <cellStyle name="Normal 5 2" xfId="1461"/>
    <cellStyle name="Normal 5 3" xfId="1462"/>
    <cellStyle name="Normal 5_Työeläkevakuutus" xfId="1463"/>
    <cellStyle name="Normal 6" xfId="1464"/>
    <cellStyle name="Normal 6 2" xfId="1662"/>
    <cellStyle name="Normal 6 2 2" xfId="1790"/>
    <cellStyle name="Normal 6 3" xfId="1733"/>
    <cellStyle name="Normal 7" xfId="1465"/>
    <cellStyle name="Normal 7 2" xfId="1466"/>
    <cellStyle name="Normal 7 2 2" xfId="1467"/>
    <cellStyle name="Normal 7 3" xfId="1468"/>
    <cellStyle name="Normal 8" xfId="1469"/>
    <cellStyle name="Normal 8 2" xfId="1470"/>
    <cellStyle name="Normal 9" xfId="1471"/>
    <cellStyle name="Normal 9 2" xfId="1472"/>
    <cellStyle name="Normal 9 2 2" xfId="1473"/>
    <cellStyle name="Normal 9 3" xfId="1474"/>
    <cellStyle name="Note 2" xfId="1475"/>
    <cellStyle name="Note 2 2" xfId="1476"/>
    <cellStyle name="Note 3" xfId="1477"/>
    <cellStyle name="Output 2" xfId="1478"/>
    <cellStyle name="Output 3" xfId="1479"/>
    <cellStyle name="Percent 2" xfId="1480"/>
    <cellStyle name="Percent 2 2" xfId="1481"/>
    <cellStyle name="Percent 2 2 2" xfId="1664"/>
    <cellStyle name="Percent 2 2 2 2" xfId="1792"/>
    <cellStyle name="Percent 2 2 3" xfId="1735"/>
    <cellStyle name="Percent 2 3" xfId="1482"/>
    <cellStyle name="Percent 2 4" xfId="1663"/>
    <cellStyle name="Percent 2 4 2" xfId="1791"/>
    <cellStyle name="Percent 2 5" xfId="1734"/>
    <cellStyle name="Percent 3" xfId="1483"/>
    <cellStyle name="Percent 3 2" xfId="1484"/>
    <cellStyle name="Percent 4" xfId="1485"/>
    <cellStyle name="Percent 4 2" xfId="1486"/>
    <cellStyle name="Percent 5" xfId="1487"/>
    <cellStyle name="Percent 6" xfId="1488"/>
    <cellStyle name="Percent 7" xfId="1489"/>
    <cellStyle name="Percent 7 2" xfId="1490"/>
    <cellStyle name="Percent 7 2 2" xfId="1491"/>
    <cellStyle name="Percent 7 3" xfId="1492"/>
    <cellStyle name="Pilkku_liite 15" xfId="1493"/>
    <cellStyle name="Prosentti 10" xfId="1494"/>
    <cellStyle name="Prosentti 10 2" xfId="1495"/>
    <cellStyle name="Prosentti 10 3" xfId="1496"/>
    <cellStyle name="Prosentti 10 4" xfId="1497"/>
    <cellStyle name="Prosentti 11" xfId="1498"/>
    <cellStyle name="Prosentti 12" xfId="1499"/>
    <cellStyle name="Prosentti 13" xfId="1500"/>
    <cellStyle name="Prosentti 14" xfId="1501"/>
    <cellStyle name="Prosentti 15" xfId="1502"/>
    <cellStyle name="Prosentti 16" xfId="1503"/>
    <cellStyle name="Prosentti 17" xfId="1504"/>
    <cellStyle name="Prosentti 18" xfId="1505"/>
    <cellStyle name="Prosentti 19" xfId="1506"/>
    <cellStyle name="Prosentti 2" xfId="1507"/>
    <cellStyle name="Prosentti 2 2" xfId="1508"/>
    <cellStyle name="Prosentti 2 3" xfId="1509"/>
    <cellStyle name="Prosentti 2 4" xfId="1510"/>
    <cellStyle name="Prosentti 20" xfId="1511"/>
    <cellStyle name="Prosentti 21" xfId="1512"/>
    <cellStyle name="Prosentti 22" xfId="1513"/>
    <cellStyle name="Prosentti 23" xfId="1514"/>
    <cellStyle name="Prosentti 24" xfId="1515"/>
    <cellStyle name="Prosentti 25" xfId="1516"/>
    <cellStyle name="Prosentti 26" xfId="1517"/>
    <cellStyle name="Prosentti 27" xfId="1518"/>
    <cellStyle name="Prosentti 28" xfId="1519"/>
    <cellStyle name="Prosentti 29" xfId="1520"/>
    <cellStyle name="Prosentti 3" xfId="1521"/>
    <cellStyle name="Prosentti 3 2" xfId="1522"/>
    <cellStyle name="Prosentti 3 3" xfId="1523"/>
    <cellStyle name="Prosentti 3 4" xfId="1524"/>
    <cellStyle name="Prosentti 30" xfId="1525"/>
    <cellStyle name="Prosentti 31" xfId="1526"/>
    <cellStyle name="Prosentti 32" xfId="1527"/>
    <cellStyle name="Prosentti 33" xfId="1528"/>
    <cellStyle name="Prosentti 34" xfId="1529"/>
    <cellStyle name="Prosentti 35" xfId="1530"/>
    <cellStyle name="Prosentti 36" xfId="1531"/>
    <cellStyle name="Prosentti 37" xfId="1532"/>
    <cellStyle name="Prosentti 38" xfId="1533"/>
    <cellStyle name="Prosentti 39" xfId="1534"/>
    <cellStyle name="Prosentti 4" xfId="1535"/>
    <cellStyle name="Prosentti 4 2" xfId="1536"/>
    <cellStyle name="Prosentti 4 3" xfId="1537"/>
    <cellStyle name="Prosentti 4 4" xfId="1538"/>
    <cellStyle name="Prosentti 40" xfId="1539"/>
    <cellStyle name="Prosentti 41" xfId="1540"/>
    <cellStyle name="Prosentti 42" xfId="1541"/>
    <cellStyle name="Prosentti 43" xfId="1542"/>
    <cellStyle name="Prosentti 44" xfId="1543"/>
    <cellStyle name="Prosentti 45" xfId="1544"/>
    <cellStyle name="Prosentti 46" xfId="1545"/>
    <cellStyle name="Prosentti 47" xfId="1546"/>
    <cellStyle name="Prosentti 48" xfId="1547"/>
    <cellStyle name="Prosentti 49" xfId="1548"/>
    <cellStyle name="Prosentti 5" xfId="1549"/>
    <cellStyle name="Prosentti 5 2" xfId="1550"/>
    <cellStyle name="Prosentti 5 3" xfId="1551"/>
    <cellStyle name="Prosentti 5 4" xfId="1552"/>
    <cellStyle name="Prosentti 50" xfId="1553"/>
    <cellStyle name="Prosentti 51" xfId="1554"/>
    <cellStyle name="Prosentti 52" xfId="1555"/>
    <cellStyle name="Prosentti 53" xfId="1556"/>
    <cellStyle name="Prosentti 6" xfId="1557"/>
    <cellStyle name="Prosentti 6 2" xfId="1558"/>
    <cellStyle name="Prosentti 6 3" xfId="1559"/>
    <cellStyle name="Prosentti 6 4" xfId="1560"/>
    <cellStyle name="Prosentti 7" xfId="1561"/>
    <cellStyle name="Prosentti 7 2" xfId="1562"/>
    <cellStyle name="Prosentti 7 3" xfId="1563"/>
    <cellStyle name="Prosentti 7 4" xfId="1564"/>
    <cellStyle name="Prosentti 8" xfId="1565"/>
    <cellStyle name="Prosentti 8 2" xfId="1566"/>
    <cellStyle name="Prosentti 8 3" xfId="1567"/>
    <cellStyle name="Prosentti 8 4" xfId="1568"/>
    <cellStyle name="Prosentti 9" xfId="1569"/>
    <cellStyle name="Prosentti 9 2" xfId="1570"/>
    <cellStyle name="Prosentti 9 3" xfId="1571"/>
    <cellStyle name="Prosentti 9 4" xfId="1572"/>
    <cellStyle name="Title 2" xfId="1573"/>
    <cellStyle name="Title 3" xfId="1574"/>
    <cellStyle name="Total 2" xfId="1575"/>
    <cellStyle name="Total 3" xfId="1576"/>
    <cellStyle name="Valuutta 2" xfId="1577"/>
    <cellStyle name="Warning Text 2" xfId="1578"/>
    <cellStyle name="Warning Text 3" xfId="157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DDDE"/>
      <color rgb="FFA7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DB1\DATA\RISKI\BOOKS\75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150, 1"/>
      <sheetName val="Aikalukkotiedot"/>
      <sheetName val="21150, Aineisto"/>
      <sheetName val="Sheet1"/>
      <sheetName val="PoimintaMenu"/>
      <sheetName val="KaavaMääritys"/>
      <sheetName val="YksikkoAggr"/>
      <sheetName val="21150, Saapuneet"/>
      <sheetName val="TaulunSysteemit"/>
      <sheetName val="Henki"/>
      <sheetName val="Vahinko"/>
      <sheetName val="VahinkoS"/>
      <sheetName val="VakaTaulukko"/>
      <sheetName val="EK"/>
      <sheetName val="ES"/>
      <sheetName val="VakaTaulukkoESjaEK"/>
      <sheetName val="PvtIndex"/>
      <sheetName val="TempOldPickValues"/>
      <sheetName val="Taul1"/>
    </sheetNames>
    <sheetDataSet>
      <sheetData sheetId="0"/>
      <sheetData sheetId="1"/>
      <sheetData sheetId="2">
        <row r="2">
          <cell r="A2" t="str">
            <v>401. Försäkringsaktiebolaget Pensions-Alandia</v>
          </cell>
          <cell r="B2" t="str">
            <v>401..10723</v>
          </cell>
          <cell r="C2" t="str">
            <v>Pensions-Alandia</v>
          </cell>
        </row>
        <row r="3">
          <cell r="A3" t="str">
            <v>401. Jakelu Testiyritys</v>
          </cell>
          <cell r="B3" t="str">
            <v>401..9774</v>
          </cell>
          <cell r="C3" t="str">
            <v>Jakelu Testiyritys</v>
          </cell>
        </row>
        <row r="4">
          <cell r="A4" t="str">
            <v>401. Keskinäinen Eläkevakuutusyhtiö Etera</v>
          </cell>
          <cell r="B4" t="str">
            <v>401..6839</v>
          </cell>
          <cell r="C4" t="str">
            <v>Etera</v>
          </cell>
        </row>
        <row r="5">
          <cell r="A5" t="str">
            <v>401. Keskinäinen Eläkevakuutusyhtiö Ilmarinen</v>
          </cell>
          <cell r="B5" t="str">
            <v>401..3964</v>
          </cell>
          <cell r="C5" t="str">
            <v>Ilmarinen</v>
          </cell>
        </row>
        <row r="6">
          <cell r="A6" t="str">
            <v>401. Keskinäinen Eläkevakuutusyhtiö Tapiola</v>
          </cell>
          <cell r="B6" t="str">
            <v>401..4184</v>
          </cell>
          <cell r="C6" t="str">
            <v>Eläke-Tapiola</v>
          </cell>
        </row>
        <row r="7">
          <cell r="A7" t="str">
            <v>401. Keskinäinen työeläkevakuutusyhtiö Varma</v>
          </cell>
          <cell r="B7" t="str">
            <v>401..7246</v>
          </cell>
          <cell r="C7" t="str">
            <v>Varma</v>
          </cell>
        </row>
        <row r="8">
          <cell r="A8" t="str">
            <v>401. Keskinäinen vakuutusyhtiö Eläke-Fennia</v>
          </cell>
          <cell r="B8" t="str">
            <v>401..4717</v>
          </cell>
          <cell r="C8" t="str">
            <v>Eläke-Fennia</v>
          </cell>
        </row>
        <row r="9">
          <cell r="A9" t="str">
            <v>401. Pensionsförsäkringsaktiebolaget Veritas</v>
          </cell>
          <cell r="B9" t="str">
            <v>401..8362</v>
          </cell>
          <cell r="C9" t="str">
            <v>Veritas</v>
          </cell>
        </row>
        <row r="10">
          <cell r="A10" t="str">
            <v>410. Aktia Livförsäkring Ab</v>
          </cell>
          <cell r="B10" t="str">
            <v>410..9924</v>
          </cell>
          <cell r="C10" t="str">
            <v>Liv-Aktia</v>
          </cell>
        </row>
        <row r="11">
          <cell r="A11" t="str">
            <v>410. Försäkringsaktiebolaget Liv-Alandia</v>
          </cell>
          <cell r="B11" t="str">
            <v>410..10726</v>
          </cell>
          <cell r="C11" t="str">
            <v>Liv-Alandia</v>
          </cell>
        </row>
        <row r="12">
          <cell r="A12" t="str">
            <v>410. Henkivakuutusosakeyhtiö Duo</v>
          </cell>
          <cell r="B12" t="str">
            <v>410..14087</v>
          </cell>
          <cell r="C12" t="str">
            <v>Duo</v>
          </cell>
        </row>
        <row r="13">
          <cell r="A13" t="str">
            <v>410. Henkivakuutusosakeyhtiö Retro</v>
          </cell>
          <cell r="B13" t="str">
            <v>410..10728</v>
          </cell>
          <cell r="C13" t="str">
            <v>Retro</v>
          </cell>
        </row>
        <row r="14">
          <cell r="A14" t="str">
            <v>410. Jakelu Testiyritys</v>
          </cell>
          <cell r="B14" t="str">
            <v>410..9774</v>
          </cell>
          <cell r="C14" t="str">
            <v>Jakelu Testiyritys</v>
          </cell>
        </row>
        <row r="15">
          <cell r="A15" t="str">
            <v>410. Keskinäinen Henkivakuutusyhtiö Suomi</v>
          </cell>
          <cell r="B15" t="str">
            <v>410..6758</v>
          </cell>
          <cell r="C15" t="str">
            <v>Suomi-yhtiö</v>
          </cell>
        </row>
        <row r="16">
          <cell r="A16" t="str">
            <v>410. Keskinäinen Henkivakuutusyhtiö Tapiola</v>
          </cell>
          <cell r="B16" t="str">
            <v>410..4185</v>
          </cell>
          <cell r="C16" t="str">
            <v>Henki-Tapiola</v>
          </cell>
        </row>
        <row r="17">
          <cell r="A17" t="str">
            <v>410. Keskinäinen Vakuutusyhtiö Kaleva</v>
          </cell>
          <cell r="B17" t="str">
            <v>410..3082</v>
          </cell>
          <cell r="C17" t="str">
            <v>Kaleva</v>
          </cell>
        </row>
        <row r="18">
          <cell r="A18" t="str">
            <v>410. Mandatum Henkivakuutusosakeyhtiö</v>
          </cell>
          <cell r="B18" t="str">
            <v>410..4493</v>
          </cell>
          <cell r="C18" t="str">
            <v>Mandatum</v>
          </cell>
        </row>
        <row r="19">
          <cell r="A19" t="str">
            <v>410. Nordea Henkivakuutus Suomi Oy</v>
          </cell>
          <cell r="B19" t="str">
            <v>410..8358</v>
          </cell>
          <cell r="C19" t="str">
            <v>Nordea Henkivakuutus Suomi Oy</v>
          </cell>
        </row>
        <row r="20">
          <cell r="A20" t="str">
            <v>410. OP-Henkivakuutus Oy</v>
          </cell>
          <cell r="B20" t="str">
            <v>410..9923</v>
          </cell>
          <cell r="C20" t="str">
            <v>OP-Henkivakuutus</v>
          </cell>
        </row>
        <row r="21">
          <cell r="A21" t="str">
            <v>410. Vakuutusosakeyhtiö Henki-Fennia</v>
          </cell>
          <cell r="B21" t="str">
            <v>410..9929</v>
          </cell>
          <cell r="C21" t="str">
            <v>Henki-Fennia</v>
          </cell>
        </row>
        <row r="22">
          <cell r="A22" t="str">
            <v>420. Aktia Skadeförsäkring Ab</v>
          </cell>
          <cell r="B22" t="str">
            <v>420..15178</v>
          </cell>
          <cell r="C22" t="str">
            <v>Aktia Skadeförsäkring</v>
          </cell>
        </row>
        <row r="23">
          <cell r="A23" t="str">
            <v>420. Alma Vakuutus Oy</v>
          </cell>
          <cell r="B23" t="str">
            <v>420..262</v>
          </cell>
          <cell r="C23" t="str">
            <v>Alma Vakuutus</v>
          </cell>
        </row>
        <row r="24">
          <cell r="A24" t="str">
            <v>420. A-Vakuutus Oy</v>
          </cell>
          <cell r="B24" t="str">
            <v>420..10729</v>
          </cell>
          <cell r="C24" t="str">
            <v>A-Vakuutus</v>
          </cell>
        </row>
        <row r="25">
          <cell r="A25" t="str">
            <v>420. Försäkringsaktiebolaget Alandia</v>
          </cell>
          <cell r="B25" t="str">
            <v>420..10731</v>
          </cell>
          <cell r="C25" t="str">
            <v>Försäkringsaktiebolaget Alandia</v>
          </cell>
        </row>
        <row r="26">
          <cell r="A26" t="str">
            <v>420. If Vahinkovakuutusyhtiö Oy</v>
          </cell>
          <cell r="B26" t="str">
            <v>420..9069</v>
          </cell>
          <cell r="C26" t="str">
            <v>If Vahinkovakuutusyhtiö</v>
          </cell>
        </row>
        <row r="27">
          <cell r="A27" t="str">
            <v>420. Jakelu Testiyritys</v>
          </cell>
          <cell r="B27" t="str">
            <v>420..9774</v>
          </cell>
          <cell r="C27" t="str">
            <v>Jakelu Testiyritys</v>
          </cell>
        </row>
        <row r="28">
          <cell r="A28" t="str">
            <v>420. Keskinäinen Vakuutusyhtiö Fennia</v>
          </cell>
          <cell r="B28" t="str">
            <v>420..3078</v>
          </cell>
          <cell r="C28" t="str">
            <v>Fennia</v>
          </cell>
        </row>
        <row r="29">
          <cell r="A29" t="str">
            <v>420. Keskinäinen Vakuutusyhtiö Palonvara</v>
          </cell>
          <cell r="B29" t="str">
            <v>420..10732</v>
          </cell>
          <cell r="C29" t="str">
            <v>Keskinäinen Vakuutusyhtiö Palonvara</v>
          </cell>
        </row>
        <row r="30">
          <cell r="A30" t="str">
            <v>420. Keskinäinen Vakuutusyhtiö Tapiola</v>
          </cell>
          <cell r="B30" t="str">
            <v>420..261</v>
          </cell>
          <cell r="C30" t="str">
            <v>Keskinäinen Vakuutusyhtiö Tapiola</v>
          </cell>
        </row>
        <row r="31">
          <cell r="A31" t="str">
            <v>420. Keskinäinen Vakuutusyhtiö Turva</v>
          </cell>
          <cell r="B31" t="str">
            <v>420..10733</v>
          </cell>
          <cell r="C31" t="str">
            <v>Turva</v>
          </cell>
        </row>
        <row r="32">
          <cell r="A32" t="str">
            <v>420. Lähivakuutus Keskinäinen Yhtiö</v>
          </cell>
          <cell r="B32" t="str">
            <v>420..10734</v>
          </cell>
          <cell r="C32" t="str">
            <v>Lähivakuutus</v>
          </cell>
        </row>
        <row r="33">
          <cell r="A33" t="str">
            <v>420. Osuuspankkien Keskinäinen Vakuutusyhtiö</v>
          </cell>
          <cell r="B33" t="str">
            <v>420..10735</v>
          </cell>
          <cell r="C33" t="str">
            <v>Osuuspankkien Keskinäinen Vakuutusyhtiö</v>
          </cell>
        </row>
        <row r="34">
          <cell r="A34" t="str">
            <v>420. Pohjantähti Keskinäinen Vakuutusyhtiö</v>
          </cell>
          <cell r="B34" t="str">
            <v>420..10736</v>
          </cell>
          <cell r="C34" t="str">
            <v>Pohjantähti</v>
          </cell>
        </row>
        <row r="35">
          <cell r="A35" t="str">
            <v>420. Pohjola Vakuutus Oy</v>
          </cell>
          <cell r="B35" t="str">
            <v>420..7050</v>
          </cell>
          <cell r="C35" t="str">
            <v>Pohjola Vakuutus</v>
          </cell>
        </row>
        <row r="36">
          <cell r="A36" t="str">
            <v>420. Redarnas Ömsesidiga Försäkringsbolag</v>
          </cell>
          <cell r="B36" t="str">
            <v>420..10737</v>
          </cell>
          <cell r="C36" t="str">
            <v>RÖF</v>
          </cell>
        </row>
        <row r="37">
          <cell r="A37" t="str">
            <v>420. Spruce Vakuutus Oy</v>
          </cell>
          <cell r="B37" t="str">
            <v>420..10738</v>
          </cell>
          <cell r="C37" t="str">
            <v>Spruce</v>
          </cell>
        </row>
        <row r="38">
          <cell r="A38" t="str">
            <v>420. Vakuutusosakeyhtiö Bothnia International</v>
          </cell>
          <cell r="B38" t="str">
            <v>420..627</v>
          </cell>
          <cell r="C38" t="str">
            <v>Vakuutusosakeyhtiö Bothnia International</v>
          </cell>
        </row>
        <row r="39">
          <cell r="A39" t="str">
            <v>420. Vakuutusosakeyhtiö Eurooppalainen</v>
          </cell>
          <cell r="B39" t="str">
            <v>420..4850</v>
          </cell>
          <cell r="C39" t="str">
            <v>Vakuutusosakeyhtiö Eurooppalainen</v>
          </cell>
        </row>
        <row r="40">
          <cell r="A40" t="str">
            <v>420. Vakuutusosakeyhtiö Garantia</v>
          </cell>
          <cell r="B40" t="str">
            <v>420..10739</v>
          </cell>
          <cell r="C40" t="str">
            <v>Vakuutusosakeyhtiö Garantia</v>
          </cell>
        </row>
        <row r="41">
          <cell r="A41" t="str">
            <v>420. Vakuutusosakeyhtiö IngoNord</v>
          </cell>
          <cell r="B41" t="str">
            <v>420..8483</v>
          </cell>
          <cell r="C41" t="str">
            <v>Vakuutusosakeyhtiö IngoNord</v>
          </cell>
        </row>
        <row r="42">
          <cell r="A42" t="str">
            <v>420. Valion Keskinäinen Vakuutusyhtiö</v>
          </cell>
          <cell r="B42" t="str">
            <v>420..10741</v>
          </cell>
          <cell r="C42" t="str">
            <v>Valion Keskinäinen Vakuutusyhtiö</v>
          </cell>
        </row>
        <row r="43">
          <cell r="A43" t="str">
            <v>420. Ålands Ömsesidiga Försäkringsbolag</v>
          </cell>
          <cell r="B43" t="str">
            <v>420..10743</v>
          </cell>
          <cell r="C43" t="str">
            <v>Ålands Ömsesidiga Försäkringsbolag</v>
          </cell>
        </row>
        <row r="44">
          <cell r="A44" t="str">
            <v>442. Apteekkien Eläkekassa</v>
          </cell>
          <cell r="B44" t="str">
            <v>442..10772</v>
          </cell>
          <cell r="C44" t="str">
            <v>Apteekki</v>
          </cell>
        </row>
        <row r="45">
          <cell r="A45" t="str">
            <v>442. Eläkekassa Verso</v>
          </cell>
          <cell r="B45" t="str">
            <v>442..10780</v>
          </cell>
          <cell r="C45" t="str">
            <v>Verso</v>
          </cell>
        </row>
        <row r="46">
          <cell r="A46" t="str">
            <v>442. Jakelu Testiyritys</v>
          </cell>
          <cell r="B46" t="str">
            <v>442..9774</v>
          </cell>
          <cell r="C46" t="str">
            <v>Jakelu Testiyritys</v>
          </cell>
        </row>
        <row r="47">
          <cell r="A47" t="str">
            <v>442. Keskon Eläkekassa</v>
          </cell>
          <cell r="B47" t="str">
            <v>442..10774</v>
          </cell>
          <cell r="C47" t="str">
            <v>Kesko</v>
          </cell>
        </row>
        <row r="48">
          <cell r="A48" t="str">
            <v>442. Liikennepalvelualojen Eläkekassa Viabek</v>
          </cell>
          <cell r="B48" t="str">
            <v>442..10773</v>
          </cell>
          <cell r="C48" t="str">
            <v>Viabek</v>
          </cell>
        </row>
        <row r="49">
          <cell r="A49" t="str">
            <v>442. OP-Eläkekassa</v>
          </cell>
          <cell r="B49" t="str">
            <v>442..10777</v>
          </cell>
          <cell r="C49" t="str">
            <v>OP</v>
          </cell>
        </row>
        <row r="50">
          <cell r="A50" t="str">
            <v>442. Porasto Oy</v>
          </cell>
          <cell r="B50" t="str">
            <v>442..16036</v>
          </cell>
          <cell r="C50" t="str">
            <v>Porasto Oy</v>
          </cell>
        </row>
        <row r="51">
          <cell r="A51" t="str">
            <v>442. Silta Oy</v>
          </cell>
          <cell r="B51" t="str">
            <v>442..16190</v>
          </cell>
          <cell r="C51" t="str">
            <v>Silta</v>
          </cell>
        </row>
        <row r="52">
          <cell r="A52" t="str">
            <v>442. Valion Eläkekassa</v>
          </cell>
          <cell r="B52" t="str">
            <v>442..10779</v>
          </cell>
          <cell r="C52" t="str">
            <v>Valio</v>
          </cell>
        </row>
        <row r="53">
          <cell r="A53" t="str">
            <v>442. Yrittäjien Eläkekassa Oma</v>
          </cell>
          <cell r="B53" t="str">
            <v>442..10781</v>
          </cell>
          <cell r="C53" t="str">
            <v>Yrittäjien Oma</v>
          </cell>
        </row>
        <row r="54">
          <cell r="A54" t="str">
            <v>452. ABB Eläkesäätiö</v>
          </cell>
          <cell r="B54" t="str">
            <v>452..10759</v>
          </cell>
          <cell r="C54" t="str">
            <v>ABB</v>
          </cell>
        </row>
        <row r="55">
          <cell r="A55" t="str">
            <v>452. Alkon Eläkesäätiö, selvitystilassa</v>
          </cell>
          <cell r="B55" t="str">
            <v>452..11176</v>
          </cell>
          <cell r="C55" t="str">
            <v>Alko, selvitystilassa</v>
          </cell>
        </row>
        <row r="56">
          <cell r="A56" t="str">
            <v>452. Eläkesäätiö Polaris Pensionsstiftelse</v>
          </cell>
          <cell r="B56" t="str">
            <v>452..11179</v>
          </cell>
          <cell r="C56" t="str">
            <v>Polaris</v>
          </cell>
        </row>
        <row r="57">
          <cell r="A57" t="str">
            <v>452. Fujitsu-yhtiöiden Eläkesäätiö, selvitystilassa</v>
          </cell>
          <cell r="B57" t="str">
            <v>452..11183</v>
          </cell>
          <cell r="C57" t="str">
            <v>Fujitsu-yhtiöt, selvitystilassa</v>
          </cell>
        </row>
        <row r="58">
          <cell r="A58" t="str">
            <v>452. Honeywell Oy:n Henkilökunnan Eläkesäätiö</v>
          </cell>
          <cell r="B58" t="str">
            <v>452..11184</v>
          </cell>
          <cell r="C58" t="str">
            <v>Honeywell</v>
          </cell>
        </row>
        <row r="59">
          <cell r="A59" t="str">
            <v>452. Jakelu Testiyritys</v>
          </cell>
          <cell r="B59" t="str">
            <v>452..9774</v>
          </cell>
          <cell r="C59" t="str">
            <v>Jakelu Testiyritys</v>
          </cell>
        </row>
        <row r="60">
          <cell r="A60" t="str">
            <v>452. Kontinon yhteiseläkesäätiö</v>
          </cell>
          <cell r="B60" t="str">
            <v>452..11188</v>
          </cell>
          <cell r="C60" t="str">
            <v>Kontino</v>
          </cell>
        </row>
        <row r="61">
          <cell r="A61" t="str">
            <v>452. Kymin Eläkesäätiö</v>
          </cell>
          <cell r="B61" t="str">
            <v>452..11189</v>
          </cell>
          <cell r="C61" t="str">
            <v>Kymi</v>
          </cell>
        </row>
        <row r="62">
          <cell r="A62" t="str">
            <v>452. L-Fashion Group Oy:n eläkesäätiö</v>
          </cell>
          <cell r="B62" t="str">
            <v>452..14138</v>
          </cell>
          <cell r="C62" t="str">
            <v>L-Fashion</v>
          </cell>
        </row>
        <row r="63">
          <cell r="A63" t="str">
            <v>452. Maataloustuottajain eläkesäätiö</v>
          </cell>
          <cell r="B63" t="str">
            <v>452..11190</v>
          </cell>
          <cell r="C63" t="str">
            <v>Maataloustuottajat</v>
          </cell>
        </row>
        <row r="64">
          <cell r="A64" t="str">
            <v>452. Neste Oil Eläkesäätiö, selvitystilassa</v>
          </cell>
          <cell r="B64" t="str">
            <v>452..10763</v>
          </cell>
          <cell r="C64" t="str">
            <v>Neste Oil, selvitystilassa</v>
          </cell>
        </row>
        <row r="65">
          <cell r="A65" t="str">
            <v>452. Oriolan Eläkesäätiö</v>
          </cell>
          <cell r="B65" t="str">
            <v>452..14157</v>
          </cell>
          <cell r="C65" t="str">
            <v>Oriola</v>
          </cell>
        </row>
        <row r="66">
          <cell r="A66" t="str">
            <v>452. Orionin Eläkesäätiö</v>
          </cell>
          <cell r="B66" t="str">
            <v>452..11753</v>
          </cell>
          <cell r="C66" t="str">
            <v>Orion</v>
          </cell>
        </row>
        <row r="67">
          <cell r="A67" t="str">
            <v>452. PlusTerveys - Eläkesäätiö, selvitystilassa</v>
          </cell>
          <cell r="B67" t="str">
            <v>452..11206</v>
          </cell>
          <cell r="C67" t="str">
            <v>PlusTerveys, selvitystilassa</v>
          </cell>
        </row>
        <row r="68">
          <cell r="A68" t="str">
            <v>452. Porasto Oy</v>
          </cell>
          <cell r="B68" t="str">
            <v>452..16036</v>
          </cell>
          <cell r="C68" t="str">
            <v>Porasto Oy</v>
          </cell>
        </row>
        <row r="69">
          <cell r="A69" t="str">
            <v>452. Silta Oy</v>
          </cell>
          <cell r="B69" t="str">
            <v>452..16190</v>
          </cell>
          <cell r="C69" t="str">
            <v>Silta</v>
          </cell>
        </row>
        <row r="70">
          <cell r="A70" t="str">
            <v>452. Soneran Eläkesäätiö</v>
          </cell>
          <cell r="B70" t="str">
            <v>452..10768</v>
          </cell>
          <cell r="C70" t="str">
            <v>Sonera</v>
          </cell>
        </row>
        <row r="71">
          <cell r="A71" t="str">
            <v>452. Talentum-konsernin yhteiseläkesäätiö, selvitystilassa</v>
          </cell>
          <cell r="B71" t="str">
            <v>452..11214</v>
          </cell>
          <cell r="C71" t="str">
            <v>Talentum, selvitystilassa</v>
          </cell>
        </row>
        <row r="72">
          <cell r="A72" t="str">
            <v>452. Tamrock Oy:n Eläkesäätiö</v>
          </cell>
          <cell r="B72" t="str">
            <v>452..10769</v>
          </cell>
          <cell r="C72" t="str">
            <v>Tamrock</v>
          </cell>
        </row>
        <row r="73">
          <cell r="A73" t="str">
            <v>452. Teboilin Eläkesäätiö</v>
          </cell>
          <cell r="B73" t="str">
            <v>452..11215</v>
          </cell>
          <cell r="C73" t="str">
            <v>Teboil</v>
          </cell>
        </row>
        <row r="74">
          <cell r="A74" t="str">
            <v>452. Werner Söderström Osakeyhtiön Eläkesäätiö</v>
          </cell>
          <cell r="B74" t="str">
            <v>452..10770</v>
          </cell>
          <cell r="C74" t="str">
            <v>Wsoy</v>
          </cell>
        </row>
        <row r="75">
          <cell r="A75" t="str">
            <v>452. Yara Suomen Eläkesäätiö</v>
          </cell>
          <cell r="B75" t="str">
            <v>452..11187</v>
          </cell>
          <cell r="C75" t="str">
            <v>Yara</v>
          </cell>
        </row>
        <row r="76">
          <cell r="A76" t="str">
            <v>452. Yleisradion eläkesäätiö</v>
          </cell>
          <cell r="B76" t="str">
            <v>452..11218</v>
          </cell>
          <cell r="C76" t="str">
            <v>Yleisradio</v>
          </cell>
        </row>
        <row r="77">
          <cell r="A77" t="str">
            <v>Kaikki yhteensä</v>
          </cell>
          <cell r="C77" t="str">
            <v>Kaikki yhteensä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/>
  </sheetViews>
  <sheetFormatPr defaultColWidth="9.109375" defaultRowHeight="13.8" x14ac:dyDescent="0.3"/>
  <cols>
    <col min="1" max="1" width="73" style="7" bestFit="1" customWidth="1"/>
    <col min="2" max="5" width="13.109375" style="80" customWidth="1"/>
    <col min="6" max="6" width="13.109375" style="81" customWidth="1"/>
    <col min="7" max="16384" width="9.109375" style="1"/>
  </cols>
  <sheetData>
    <row r="1" spans="1:7" ht="13.8" customHeight="1" x14ac:dyDescent="0.3">
      <c r="A1" s="28" t="s">
        <v>12</v>
      </c>
      <c r="B1" s="30"/>
      <c r="C1" s="30"/>
      <c r="D1" s="30"/>
      <c r="E1" s="30"/>
      <c r="F1" s="31"/>
    </row>
    <row r="2" spans="1:7" s="2" customFormat="1" ht="7.5" customHeight="1" x14ac:dyDescent="0.3">
      <c r="A2" s="13"/>
      <c r="B2" s="32"/>
      <c r="C2" s="32"/>
      <c r="D2" s="32"/>
      <c r="E2" s="32"/>
      <c r="F2" s="33"/>
    </row>
    <row r="3" spans="1:7" s="2" customFormat="1" ht="13.8" customHeight="1" x14ac:dyDescent="0.3">
      <c r="A3" s="20" t="s">
        <v>0</v>
      </c>
      <c r="B3" s="34"/>
      <c r="C3" s="34"/>
      <c r="D3" s="34"/>
      <c r="E3" s="34"/>
      <c r="F3" s="35"/>
      <c r="G3" s="3"/>
    </row>
    <row r="4" spans="1:7" s="2" customFormat="1" ht="7.5" customHeight="1" x14ac:dyDescent="0.3">
      <c r="A4" s="10"/>
      <c r="B4" s="11"/>
      <c r="C4" s="11"/>
      <c r="D4" s="11"/>
      <c r="E4" s="11"/>
      <c r="F4" s="36"/>
      <c r="G4" s="3"/>
    </row>
    <row r="5" spans="1:7" ht="13.8" customHeight="1" x14ac:dyDescent="0.3">
      <c r="A5" s="8"/>
      <c r="B5" s="9">
        <v>42004</v>
      </c>
      <c r="C5" s="9">
        <v>42369</v>
      </c>
      <c r="D5" s="9">
        <v>42735</v>
      </c>
      <c r="E5" s="9">
        <v>42916</v>
      </c>
      <c r="F5" s="37">
        <v>43008</v>
      </c>
    </row>
    <row r="6" spans="1:7" ht="13.8" customHeight="1" x14ac:dyDescent="0.3">
      <c r="A6" s="21" t="s">
        <v>1</v>
      </c>
      <c r="B6" s="38">
        <v>373.57890934144996</v>
      </c>
      <c r="C6" s="38">
        <f>388664730.91825/1000000</f>
        <v>388.66473091825003</v>
      </c>
      <c r="D6" s="38">
        <v>401.14392251090038</v>
      </c>
      <c r="E6" s="38">
        <v>403.60193229568029</v>
      </c>
      <c r="F6" s="39">
        <v>406.97771638096526</v>
      </c>
      <c r="G6" s="4"/>
    </row>
    <row r="7" spans="1:7" ht="13.8" customHeight="1" x14ac:dyDescent="0.3">
      <c r="A7" s="21" t="s">
        <v>4</v>
      </c>
      <c r="B7" s="40">
        <v>23785.431367100602</v>
      </c>
      <c r="C7" s="40">
        <f>23697535567.7962/1000000</f>
        <v>23697.5355677962</v>
      </c>
      <c r="D7" s="40">
        <v>24547.100380754629</v>
      </c>
      <c r="E7" s="38">
        <v>26679.462084295941</v>
      </c>
      <c r="F7" s="39">
        <v>27258.599354279879</v>
      </c>
    </row>
    <row r="8" spans="1:7" ht="7.5" customHeight="1" x14ac:dyDescent="0.3">
      <c r="A8" s="21"/>
      <c r="B8" s="41"/>
      <c r="C8" s="41"/>
      <c r="D8" s="41"/>
      <c r="E8" s="38"/>
      <c r="F8" s="39"/>
      <c r="G8" s="4"/>
    </row>
    <row r="9" spans="1:7" ht="13.8" customHeight="1" x14ac:dyDescent="0.3">
      <c r="A9" s="21" t="s">
        <v>5</v>
      </c>
      <c r="B9" s="38">
        <v>79798.236079867405</v>
      </c>
      <c r="C9" s="38">
        <f>84095358566.88/1000000</f>
        <v>84095.358566880008</v>
      </c>
      <c r="D9" s="38">
        <v>87602.846015301213</v>
      </c>
      <c r="E9" s="38">
        <v>89593.069475879471</v>
      </c>
      <c r="F9" s="39">
        <v>90467.052582925317</v>
      </c>
    </row>
    <row r="10" spans="1:7" ht="7.5" customHeight="1" x14ac:dyDescent="0.3">
      <c r="A10" s="21"/>
      <c r="B10" s="41"/>
      <c r="C10" s="41"/>
      <c r="D10" s="41"/>
      <c r="E10" s="38"/>
      <c r="F10" s="39"/>
      <c r="G10" s="4"/>
    </row>
    <row r="11" spans="1:7" ht="13.8" customHeight="1" x14ac:dyDescent="0.3">
      <c r="A11" s="21" t="s">
        <v>7</v>
      </c>
      <c r="B11" s="42">
        <v>6.2156214356131221</v>
      </c>
      <c r="C11" s="42">
        <v>5.8058845284869776</v>
      </c>
      <c r="D11" s="42">
        <v>5.6880634389153135</v>
      </c>
      <c r="E11" s="42">
        <v>5.2845846121505415</v>
      </c>
      <c r="F11" s="43">
        <v>5.5785938413819585</v>
      </c>
    </row>
    <row r="12" spans="1:7" ht="7.5" customHeight="1" x14ac:dyDescent="0.3">
      <c r="A12" s="21"/>
      <c r="B12" s="41"/>
      <c r="C12" s="41"/>
      <c r="D12" s="41"/>
      <c r="E12" s="38"/>
      <c r="F12" s="39"/>
      <c r="G12" s="4"/>
    </row>
    <row r="13" spans="1:7" ht="13.8" customHeight="1" x14ac:dyDescent="0.3">
      <c r="A13" s="21" t="s">
        <v>9</v>
      </c>
      <c r="B13" s="44">
        <v>29.806963832251281</v>
      </c>
      <c r="C13" s="44">
        <v>28.179362061878592</v>
      </c>
      <c r="D13" s="44">
        <v>28.020893723552192</v>
      </c>
      <c r="E13" s="44"/>
      <c r="F13" s="45"/>
    </row>
    <row r="14" spans="1:7" ht="7.5" customHeight="1" x14ac:dyDescent="0.3">
      <c r="A14" s="21"/>
      <c r="B14" s="41"/>
      <c r="C14" s="41"/>
      <c r="D14" s="41"/>
      <c r="E14" s="38"/>
      <c r="F14" s="39"/>
      <c r="G14" s="4"/>
    </row>
    <row r="15" spans="1:7" ht="13.8" customHeight="1" x14ac:dyDescent="0.3">
      <c r="A15" s="21" t="s">
        <v>8</v>
      </c>
      <c r="B15" s="41"/>
      <c r="C15" s="41"/>
      <c r="D15" s="44">
        <v>128</v>
      </c>
      <c r="E15" s="44">
        <v>129.77848871611511</v>
      </c>
      <c r="F15" s="45">
        <v>130.1309687626815</v>
      </c>
      <c r="G15" s="5"/>
    </row>
    <row r="16" spans="1:7" ht="7.5" customHeight="1" x14ac:dyDescent="0.3">
      <c r="A16" s="21"/>
      <c r="B16" s="41"/>
      <c r="C16" s="41"/>
      <c r="D16" s="41"/>
      <c r="E16" s="38"/>
      <c r="F16" s="39"/>
      <c r="G16" s="4"/>
    </row>
    <row r="17" spans="1:7" ht="13.8" customHeight="1" x14ac:dyDescent="0.3">
      <c r="A17" s="21" t="s">
        <v>10</v>
      </c>
      <c r="B17" s="46">
        <v>2.0718738118710407</v>
      </c>
      <c r="C17" s="46">
        <v>1.9352948428289924</v>
      </c>
      <c r="D17" s="46">
        <v>1.8960211463051044</v>
      </c>
      <c r="E17" s="46">
        <v>1.7615282040501803</v>
      </c>
      <c r="F17" s="47">
        <v>1.8595312804606525</v>
      </c>
    </row>
    <row r="18" spans="1:7" ht="7.5" customHeight="1" x14ac:dyDescent="0.3">
      <c r="A18" s="21"/>
      <c r="B18" s="41"/>
      <c r="C18" s="41"/>
      <c r="D18" s="41"/>
      <c r="E18" s="38"/>
      <c r="F18" s="39"/>
      <c r="G18" s="4"/>
    </row>
    <row r="19" spans="1:7" ht="7.5" customHeight="1" x14ac:dyDescent="0.3">
      <c r="A19" s="6"/>
      <c r="B19" s="48"/>
      <c r="C19" s="48"/>
      <c r="D19" s="32"/>
      <c r="E19" s="32"/>
      <c r="F19" s="33"/>
    </row>
    <row r="20" spans="1:7" ht="13.8" customHeight="1" x14ac:dyDescent="0.3">
      <c r="A20" s="82" t="s">
        <v>6</v>
      </c>
      <c r="B20" s="82"/>
      <c r="C20" s="82"/>
      <c r="D20" s="32"/>
      <c r="E20" s="32"/>
      <c r="F20" s="33"/>
    </row>
    <row r="21" spans="1:7" ht="13.8" customHeight="1" x14ac:dyDescent="0.3">
      <c r="A21" s="82" t="s">
        <v>11</v>
      </c>
      <c r="B21" s="82"/>
      <c r="C21" s="82"/>
      <c r="D21" s="32"/>
      <c r="E21" s="32"/>
      <c r="F21" s="33"/>
    </row>
    <row r="22" spans="1:7" s="2" customFormat="1" ht="7.5" customHeight="1" x14ac:dyDescent="0.3">
      <c r="A22" s="12"/>
      <c r="B22" s="49"/>
      <c r="C22" s="49"/>
      <c r="D22" s="32"/>
      <c r="E22" s="32"/>
      <c r="F22" s="33"/>
    </row>
    <row r="23" spans="1:7" ht="13.8" customHeight="1" x14ac:dyDescent="0.3">
      <c r="A23" s="22" t="s">
        <v>2</v>
      </c>
      <c r="B23" s="50"/>
      <c r="C23" s="50"/>
      <c r="D23" s="50"/>
      <c r="E23" s="50"/>
      <c r="F23" s="51"/>
    </row>
    <row r="24" spans="1:7" ht="7.5" customHeight="1" x14ac:dyDescent="0.3">
      <c r="A24" s="14"/>
      <c r="B24" s="52"/>
      <c r="C24" s="52"/>
      <c r="D24" s="52"/>
      <c r="E24" s="52"/>
      <c r="F24" s="53"/>
    </row>
    <row r="25" spans="1:7" ht="13.8" customHeight="1" x14ac:dyDescent="0.3">
      <c r="A25" s="15"/>
      <c r="B25" s="54">
        <v>42004</v>
      </c>
      <c r="C25" s="54">
        <v>42369</v>
      </c>
      <c r="D25" s="54">
        <v>42735</v>
      </c>
      <c r="E25" s="9">
        <v>42916</v>
      </c>
      <c r="F25" s="37">
        <v>43008</v>
      </c>
    </row>
    <row r="26" spans="1:7" ht="13.8" customHeight="1" x14ac:dyDescent="0.3">
      <c r="A26" s="23" t="s">
        <v>4</v>
      </c>
      <c r="B26" s="55">
        <f>1644458626.73/1000000</f>
        <v>1644.4586267300001</v>
      </c>
      <c r="C26" s="55">
        <f>1666431956.15/1000000</f>
        <v>1666.4319561500001</v>
      </c>
      <c r="D26" s="55">
        <v>1841.21131638</v>
      </c>
      <c r="E26" s="55">
        <v>1969.429783693703</v>
      </c>
      <c r="F26" s="56">
        <v>1943.5987380323493</v>
      </c>
    </row>
    <row r="27" spans="1:7" ht="7.5" customHeight="1" x14ac:dyDescent="0.3">
      <c r="A27" s="21"/>
      <c r="B27" s="41"/>
      <c r="C27" s="41"/>
      <c r="D27" s="41"/>
      <c r="E27" s="38"/>
      <c r="F27" s="39"/>
      <c r="G27" s="4"/>
    </row>
    <row r="28" spans="1:7" ht="13.8" customHeight="1" x14ac:dyDescent="0.3">
      <c r="A28" s="23" t="s">
        <v>5</v>
      </c>
      <c r="B28" s="55">
        <f>4207512704/1000000</f>
        <v>4207.5127039999998</v>
      </c>
      <c r="C28" s="55">
        <f>4472648421/1000000</f>
        <v>4472.6484209999999</v>
      </c>
      <c r="D28" s="55">
        <v>4599.0525770000004</v>
      </c>
      <c r="E28" s="55">
        <v>4674.24590739832</v>
      </c>
      <c r="F28" s="56">
        <v>4712.6819080076511</v>
      </c>
    </row>
    <row r="29" spans="1:7" ht="7.5" customHeight="1" x14ac:dyDescent="0.3">
      <c r="A29" s="21"/>
      <c r="B29" s="41"/>
      <c r="C29" s="41"/>
      <c r="D29" s="41"/>
      <c r="E29" s="38"/>
      <c r="F29" s="39"/>
      <c r="G29" s="4"/>
    </row>
    <row r="30" spans="1:7" ht="13.8" customHeight="1" x14ac:dyDescent="0.3">
      <c r="A30" s="24" t="s">
        <v>7</v>
      </c>
      <c r="B30" s="57">
        <v>8.0330000511386643</v>
      </c>
      <c r="C30" s="57">
        <v>7.6540632838139704</v>
      </c>
      <c r="D30" s="57">
        <v>8.1610113712885521</v>
      </c>
      <c r="E30" s="57">
        <v>6.8912990545371677</v>
      </c>
      <c r="F30" s="58">
        <v>6.7348938550960122</v>
      </c>
    </row>
    <row r="31" spans="1:7" ht="7.5" customHeight="1" x14ac:dyDescent="0.3">
      <c r="A31" s="21"/>
      <c r="B31" s="41"/>
      <c r="C31" s="41"/>
      <c r="D31" s="41"/>
      <c r="E31" s="38"/>
      <c r="F31" s="39"/>
      <c r="G31" s="4"/>
    </row>
    <row r="32" spans="1:7" ht="13.8" customHeight="1" x14ac:dyDescent="0.3">
      <c r="A32" s="21" t="s">
        <v>9</v>
      </c>
      <c r="B32" s="59">
        <v>39.083865989677122</v>
      </c>
      <c r="C32" s="59">
        <v>37.258281878936891</v>
      </c>
      <c r="D32" s="59">
        <v>40.034578547502434</v>
      </c>
      <c r="E32" s="59"/>
      <c r="F32" s="60"/>
    </row>
    <row r="33" spans="1:7" ht="7.5" customHeight="1" x14ac:dyDescent="0.3">
      <c r="A33" s="21"/>
      <c r="B33" s="41"/>
      <c r="C33" s="41"/>
      <c r="D33" s="41"/>
      <c r="E33" s="38"/>
      <c r="F33" s="39"/>
      <c r="G33" s="4"/>
    </row>
    <row r="34" spans="1:7" ht="13.8" customHeight="1" x14ac:dyDescent="0.3">
      <c r="A34" s="21" t="s">
        <v>8</v>
      </c>
      <c r="B34" s="59"/>
      <c r="C34" s="59"/>
      <c r="D34" s="59">
        <v>140</v>
      </c>
      <c r="E34" s="59">
        <v>142.13363658459906</v>
      </c>
      <c r="F34" s="60">
        <v>141.24188256223792</v>
      </c>
    </row>
    <row r="35" spans="1:7" ht="7.5" customHeight="1" x14ac:dyDescent="0.3">
      <c r="A35" s="21"/>
      <c r="B35" s="41"/>
      <c r="C35" s="41"/>
      <c r="D35" s="41"/>
      <c r="E35" s="38"/>
      <c r="F35" s="39"/>
      <c r="G35" s="4"/>
    </row>
    <row r="36" spans="1:7" ht="13.8" customHeight="1" x14ac:dyDescent="0.3">
      <c r="A36" s="24" t="s">
        <v>10</v>
      </c>
      <c r="B36" s="57">
        <v>2.677666683712888</v>
      </c>
      <c r="C36" s="57">
        <v>2.5513544279379903</v>
      </c>
      <c r="D36" s="57">
        <v>2.7203371237628504</v>
      </c>
      <c r="E36" s="57">
        <v>2.2970996848457221</v>
      </c>
      <c r="F36" s="58">
        <v>2.2449646183653371</v>
      </c>
    </row>
    <row r="37" spans="1:7" ht="7.5" customHeight="1" x14ac:dyDescent="0.3">
      <c r="A37" s="21"/>
      <c r="B37" s="41"/>
      <c r="C37" s="41"/>
      <c r="D37" s="41"/>
      <c r="E37" s="38"/>
      <c r="F37" s="39"/>
      <c r="G37" s="4"/>
    </row>
    <row r="38" spans="1:7" ht="7.5" customHeight="1" x14ac:dyDescent="0.3">
      <c r="A38" s="13"/>
      <c r="B38" s="32"/>
      <c r="C38" s="32"/>
      <c r="D38" s="32"/>
      <c r="E38" s="32"/>
      <c r="F38" s="33"/>
    </row>
    <row r="39" spans="1:7" ht="13.8" customHeight="1" x14ac:dyDescent="0.3">
      <c r="A39" s="29" t="s">
        <v>6</v>
      </c>
      <c r="B39" s="61"/>
      <c r="C39" s="61"/>
      <c r="D39" s="32"/>
      <c r="E39" s="32"/>
      <c r="F39" s="33"/>
    </row>
    <row r="40" spans="1:7" ht="13.8" customHeight="1" x14ac:dyDescent="0.3">
      <c r="A40" s="29" t="s">
        <v>11</v>
      </c>
      <c r="B40" s="61"/>
      <c r="C40" s="61"/>
      <c r="D40" s="32"/>
      <c r="E40" s="32"/>
      <c r="F40" s="33"/>
    </row>
    <row r="41" spans="1:7" ht="7.5" customHeight="1" x14ac:dyDescent="0.3">
      <c r="A41" s="19"/>
      <c r="B41" s="62"/>
      <c r="C41" s="62"/>
      <c r="D41" s="62"/>
      <c r="E41" s="62"/>
      <c r="F41" s="63"/>
    </row>
    <row r="42" spans="1:7" ht="13.8" customHeight="1" x14ac:dyDescent="0.3">
      <c r="A42" s="22" t="s">
        <v>3</v>
      </c>
      <c r="B42" s="64"/>
      <c r="C42" s="64"/>
      <c r="D42" s="34"/>
      <c r="E42" s="34"/>
      <c r="F42" s="35"/>
    </row>
    <row r="43" spans="1:7" ht="7.5" customHeight="1" x14ac:dyDescent="0.25">
      <c r="A43" s="16"/>
      <c r="B43" s="17"/>
      <c r="C43" s="17"/>
      <c r="D43" s="17"/>
      <c r="E43" s="17"/>
      <c r="F43" s="65"/>
    </row>
    <row r="44" spans="1:7" ht="13.8" customHeight="1" x14ac:dyDescent="0.3">
      <c r="A44" s="18"/>
      <c r="B44" s="54">
        <v>42004</v>
      </c>
      <c r="C44" s="54">
        <v>42369</v>
      </c>
      <c r="D44" s="54">
        <v>42735</v>
      </c>
      <c r="E44" s="54">
        <v>42916</v>
      </c>
      <c r="F44" s="66">
        <v>43008</v>
      </c>
    </row>
    <row r="45" spans="1:7" ht="13.8" customHeight="1" x14ac:dyDescent="0.25">
      <c r="A45" s="25" t="s">
        <v>1</v>
      </c>
      <c r="B45" s="67">
        <f>412416231.95145/1000000</f>
        <v>412.41623195145002</v>
      </c>
      <c r="C45" s="67">
        <f>446614764.24825/1000000</f>
        <v>446.61476424825003</v>
      </c>
      <c r="D45" s="67">
        <v>457.82245435090039</v>
      </c>
      <c r="E45" s="67">
        <v>488.27023777770347</v>
      </c>
      <c r="F45" s="68">
        <v>466.06984651096525</v>
      </c>
    </row>
    <row r="46" spans="1:7" ht="13.8" customHeight="1" x14ac:dyDescent="0.25">
      <c r="A46" s="25" t="s">
        <v>4</v>
      </c>
      <c r="B46" s="69">
        <f>25429919060.8306/1000000</f>
        <v>25429.919060830602</v>
      </c>
      <c r="C46" s="69">
        <f>25363967523.9462/1000000</f>
        <v>25363.967523946201</v>
      </c>
      <c r="D46" s="69">
        <v>26388.311697134628</v>
      </c>
      <c r="E46" s="69">
        <v>28648.891867989645</v>
      </c>
      <c r="F46" s="70">
        <v>29202.198092312228</v>
      </c>
    </row>
    <row r="47" spans="1:7" ht="7.5" customHeight="1" x14ac:dyDescent="0.3">
      <c r="A47" s="21"/>
      <c r="B47" s="41"/>
      <c r="C47" s="41"/>
      <c r="D47" s="41"/>
      <c r="E47" s="38"/>
      <c r="F47" s="39"/>
      <c r="G47" s="4"/>
    </row>
    <row r="48" spans="1:7" ht="13.8" customHeight="1" x14ac:dyDescent="0.25">
      <c r="A48" s="25" t="s">
        <v>5</v>
      </c>
      <c r="B48" s="67">
        <f>84005748783.8674/1000000</f>
        <v>84005.748783867399</v>
      </c>
      <c r="C48" s="67">
        <f>88568006987.88/1000000</f>
        <v>88568.006987879999</v>
      </c>
      <c r="D48" s="67">
        <v>92201.898592301208</v>
      </c>
      <c r="E48" s="67">
        <v>94267.31538327779</v>
      </c>
      <c r="F48" s="68">
        <v>95179.734490932969</v>
      </c>
    </row>
    <row r="49" spans="1:7" ht="7.5" customHeight="1" x14ac:dyDescent="0.3">
      <c r="A49" s="21"/>
      <c r="B49" s="41"/>
      <c r="C49" s="41"/>
      <c r="D49" s="41"/>
      <c r="E49" s="38"/>
      <c r="F49" s="39"/>
      <c r="G49" s="4"/>
    </row>
    <row r="50" spans="1:7" ht="13.8" customHeight="1" x14ac:dyDescent="0.25">
      <c r="A50" s="26" t="s">
        <v>7</v>
      </c>
      <c r="B50" s="71">
        <v>6.3079156801621243</v>
      </c>
      <c r="C50" s="71">
        <v>5.8994758872158295</v>
      </c>
      <c r="D50" s="71">
        <v>5.8109227632575866</v>
      </c>
      <c r="E50" s="71">
        <v>5.3706638160427431</v>
      </c>
      <c r="F50" s="72">
        <v>5.6430770773114221</v>
      </c>
    </row>
    <row r="51" spans="1:7" ht="7.5" customHeight="1" x14ac:dyDescent="0.3">
      <c r="A51" s="21"/>
      <c r="B51" s="41"/>
      <c r="C51" s="41"/>
      <c r="D51" s="41"/>
      <c r="E51" s="38"/>
      <c r="F51" s="39"/>
      <c r="G51" s="4"/>
    </row>
    <row r="52" spans="1:7" ht="13.8" customHeight="1" x14ac:dyDescent="0.25">
      <c r="A52" s="21" t="s">
        <v>9</v>
      </c>
      <c r="B52" s="73">
        <v>30.271641439989374</v>
      </c>
      <c r="C52" s="73">
        <v>28.6378438293379</v>
      </c>
      <c r="D52" s="73">
        <v>28.620139172858671</v>
      </c>
      <c r="E52" s="74"/>
      <c r="F52" s="75"/>
    </row>
    <row r="53" spans="1:7" ht="7.5" customHeight="1" x14ac:dyDescent="0.3">
      <c r="A53" s="21"/>
      <c r="B53" s="41"/>
      <c r="C53" s="41"/>
      <c r="D53" s="41"/>
      <c r="E53" s="38"/>
      <c r="F53" s="39"/>
      <c r="G53" s="4"/>
    </row>
    <row r="54" spans="1:7" ht="13.8" customHeight="1" x14ac:dyDescent="0.25">
      <c r="A54" s="21" t="s">
        <v>8</v>
      </c>
      <c r="B54" s="76"/>
      <c r="C54" s="76"/>
      <c r="D54" s="76">
        <v>128.6</v>
      </c>
      <c r="E54" s="76">
        <v>130.4</v>
      </c>
      <c r="F54" s="77">
        <v>130.68110900760504</v>
      </c>
    </row>
    <row r="55" spans="1:7" ht="7.5" customHeight="1" x14ac:dyDescent="0.3">
      <c r="A55" s="21"/>
      <c r="B55" s="41"/>
      <c r="C55" s="41"/>
      <c r="D55" s="41"/>
      <c r="E55" s="38"/>
      <c r="F55" s="39"/>
      <c r="G55" s="4"/>
    </row>
    <row r="56" spans="1:7" ht="13.8" customHeight="1" x14ac:dyDescent="0.25">
      <c r="A56" s="25" t="s">
        <v>10</v>
      </c>
      <c r="B56" s="73">
        <v>2.1026385600540412</v>
      </c>
      <c r="C56" s="73">
        <v>1.9664919624052766</v>
      </c>
      <c r="D56" s="73">
        <v>1.9369742544191952</v>
      </c>
      <c r="E56" s="73">
        <v>1.7902212720142476</v>
      </c>
      <c r="F56" s="77">
        <v>1.8810256924371405</v>
      </c>
    </row>
    <row r="57" spans="1:7" ht="7.5" customHeight="1" x14ac:dyDescent="0.3">
      <c r="A57" s="21"/>
      <c r="B57" s="41"/>
      <c r="C57" s="41"/>
      <c r="D57" s="41"/>
      <c r="E57" s="38"/>
      <c r="F57" s="39"/>
      <c r="G57" s="4"/>
    </row>
    <row r="58" spans="1:7" ht="7.5" customHeight="1" x14ac:dyDescent="0.25">
      <c r="A58" s="27"/>
      <c r="B58" s="78"/>
      <c r="C58" s="78"/>
      <c r="D58" s="78"/>
      <c r="E58" s="78"/>
      <c r="F58" s="79"/>
    </row>
    <row r="59" spans="1:7" ht="13.8" customHeight="1" x14ac:dyDescent="0.3">
      <c r="A59" s="28" t="s">
        <v>6</v>
      </c>
      <c r="B59" s="62"/>
      <c r="C59" s="62"/>
      <c r="D59" s="62"/>
      <c r="E59" s="62"/>
      <c r="F59" s="63"/>
    </row>
    <row r="60" spans="1:7" ht="13.8" customHeight="1" x14ac:dyDescent="0.3">
      <c r="A60" s="29" t="s">
        <v>11</v>
      </c>
      <c r="B60" s="61"/>
      <c r="C60" s="61"/>
      <c r="D60" s="32"/>
      <c r="E60" s="32"/>
      <c r="F60" s="33"/>
    </row>
    <row r="61" spans="1:7" ht="7.5" customHeight="1" x14ac:dyDescent="0.25">
      <c r="A61" s="27"/>
      <c r="B61" s="78"/>
      <c r="C61" s="78"/>
      <c r="D61" s="78"/>
      <c r="E61" s="78"/>
      <c r="F61" s="79"/>
    </row>
    <row r="62" spans="1:7" x14ac:dyDescent="0.3">
      <c r="D62" s="81"/>
    </row>
  </sheetData>
  <mergeCells count="2">
    <mergeCell ref="A21:C21"/>
    <mergeCell ref="A20:C20"/>
  </mergeCells>
  <pageMargins left="0.39370078740157483" right="0.39370078740157483" top="0.39370078740157483" bottom="0.39370078740157483" header="0.39370078740157483" footer="0.19685039370078741"/>
  <pageSetup paperSize="9" orientation="landscape" r:id="rId1"/>
  <headerFooter>
    <oddFooter>&amp;LFinanssivalvonta&amp;C&amp;P(&amp;N)</oddFooter>
  </headerFooter>
  <rowBreaks count="1" manualBreakCount="1">
    <brk id="4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F640F7CB37146A533761C9D836154" ma:contentTypeVersion="1" ma:contentTypeDescription="Create a new document." ma:contentTypeScope="" ma:versionID="c087172b4aa9b480fbe13e92e302e9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147502-05DD-4FC3-812C-9F59221C47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81A968-466D-4C67-A0DF-E2F05C50F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60087B-DD5D-4D4C-910B-CB0BDE0F36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Vakavaraisuus</vt:lpstr>
      <vt:lpstr>Vakavaraisuus!Tulostusalue</vt:lpstr>
      <vt:lpstr>Vakavaraisuus!Tulostusotsikot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2017-12-11T14:18:45Z</dcterms:created>
  <dcterms:modified xsi:type="dcterms:W3CDTF">2018-07-09T08:36:46Z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0x010100598F640F7CB37146A533761C9D836154</vt:lpwstr>
  </property>
</Properties>
</file>